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SUS\Desktop\"/>
    </mc:Choice>
  </mc:AlternateContent>
  <xr:revisionPtr revIDLastSave="0" documentId="8_{5DC7EFCA-8FE2-436A-A9AC-ACF79B138B81}" xr6:coauthVersionLast="47" xr6:coauthVersionMax="47" xr10:uidLastSave="{00000000-0000-0000-0000-000000000000}"/>
  <bookViews>
    <workbookView xWindow="-98" yWindow="-98" windowWidth="21795" windowHeight="13096" xr2:uid="{00000000-000D-0000-FFFF-FFFF00000000}"/>
  </bookViews>
  <sheets>
    <sheet name="HUK 30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3" i="1" l="1"/>
  <c r="E171" i="1"/>
  <c r="E169" i="1"/>
  <c r="E167" i="1"/>
  <c r="E163" i="1"/>
  <c r="C127" i="1"/>
  <c r="C123" i="1"/>
  <c r="E113" i="1"/>
  <c r="E111" i="1"/>
  <c r="E109" i="1"/>
  <c r="E107" i="1"/>
  <c r="E103" i="1"/>
  <c r="E101" i="1"/>
  <c r="E99" i="1"/>
  <c r="E97" i="1"/>
  <c r="E95" i="1"/>
  <c r="E93" i="1"/>
  <c r="E91" i="1"/>
  <c r="E89" i="1"/>
  <c r="E87" i="1"/>
  <c r="E85" i="1"/>
  <c r="D80" i="1"/>
  <c r="D78" i="1"/>
  <c r="D76" i="1"/>
  <c r="D74" i="1"/>
  <c r="D72" i="1"/>
  <c r="D70" i="1"/>
  <c r="D68" i="1"/>
  <c r="D66" i="1"/>
  <c r="D64" i="1"/>
  <c r="D62" i="1"/>
  <c r="D60" i="1"/>
  <c r="D58" i="1"/>
  <c r="D56" i="1"/>
  <c r="D54" i="1"/>
  <c r="D52" i="1"/>
  <c r="D50" i="1"/>
  <c r="D45" i="1"/>
  <c r="D43" i="1"/>
  <c r="D41" i="1"/>
  <c r="D39" i="1"/>
  <c r="D37" i="1"/>
  <c r="C35" i="1"/>
  <c r="C33" i="1"/>
  <c r="C31" i="1"/>
  <c r="C29" i="1"/>
  <c r="C27" i="1"/>
  <c r="C25" i="1"/>
  <c r="I17" i="1"/>
  <c r="C17" i="1"/>
  <c r="C15" i="1"/>
  <c r="C11" i="1"/>
  <c r="C9" i="1"/>
  <c r="C7" i="1"/>
</calcChain>
</file>

<file path=xl/sharedStrings.xml><?xml version="1.0" encoding="utf-8"?>
<sst xmlns="http://schemas.openxmlformats.org/spreadsheetml/2006/main" count="406" uniqueCount="270">
  <si>
    <t>AKTS DERS TANITIM FORMU</t>
  </si>
  <si>
    <t>ECTS Course Description Form</t>
  </si>
  <si>
    <t>I. BÖLÜM (Senato Onayı)</t>
  </si>
  <si>
    <t>PART I (Senate Approval)</t>
  </si>
  <si>
    <r>
      <rPr>
        <b/>
        <sz val="10"/>
        <color theme="1"/>
        <rFont val="Times New Roman"/>
      </rPr>
      <t>Dersi Açan Fakülte /YO</t>
    </r>
    <r>
      <rPr>
        <b/>
        <sz val="10"/>
        <color theme="1"/>
        <rFont val="Times New Roman"/>
      </rPr>
      <t xml:space="preserve"> </t>
    </r>
  </si>
  <si>
    <t>HUKUK FAKÜLTESİ</t>
  </si>
  <si>
    <t xml:space="preserve">Offering School  </t>
  </si>
  <si>
    <t>Dersi Açan Bölüm</t>
  </si>
  <si>
    <t>HUKUK</t>
  </si>
  <si>
    <t>Offering Department</t>
  </si>
  <si>
    <t>Dersi Alan Program (lar)</t>
  </si>
  <si>
    <t xml:space="preserve">Zorunlu </t>
  </si>
  <si>
    <t>Program(s) Offered to</t>
  </si>
  <si>
    <t>Compulsory</t>
  </si>
  <si>
    <t xml:space="preserve">Ders Kodu </t>
  </si>
  <si>
    <t>HUK 302</t>
  </si>
  <si>
    <t xml:space="preserve">Course Code </t>
  </si>
  <si>
    <t>Ders Adı</t>
  </si>
  <si>
    <t xml:space="preserve">Eşya Hukuku II </t>
  </si>
  <si>
    <t>Course Name</t>
  </si>
  <si>
    <t xml:space="preserve">Öğretim dili </t>
  </si>
  <si>
    <t>Türkçe</t>
  </si>
  <si>
    <t>Ders Türü</t>
  </si>
  <si>
    <t>Lisans</t>
  </si>
  <si>
    <t>Language of Instruction</t>
  </si>
  <si>
    <t>Type of Course</t>
  </si>
  <si>
    <t>Ders Seviyesi</t>
  </si>
  <si>
    <t>AKTS</t>
  </si>
  <si>
    <t>Level of Course</t>
  </si>
  <si>
    <t>Licence</t>
  </si>
  <si>
    <t>ECTS</t>
  </si>
  <si>
    <t>Haftalık Ders Saati</t>
  </si>
  <si>
    <t>Hours per Week</t>
  </si>
  <si>
    <t>AKTS Kredisi</t>
  </si>
  <si>
    <t>ECTS Credit</t>
  </si>
  <si>
    <t>Notlandırma Türü</t>
  </si>
  <si>
    <t>Harf Notu</t>
  </si>
  <si>
    <t>Grading Mode</t>
  </si>
  <si>
    <t>Ön koşul/lar</t>
  </si>
  <si>
    <t>HUK 301</t>
  </si>
  <si>
    <t>Pre-requisites</t>
  </si>
  <si>
    <t>Yan koşul/lar</t>
  </si>
  <si>
    <t>Yok</t>
  </si>
  <si>
    <t>Co-requisites</t>
  </si>
  <si>
    <t>Kayıt Kısıtlaması</t>
  </si>
  <si>
    <t>Dersi yalnızca bölüm öğrencileri alabilir.</t>
  </si>
  <si>
    <t>Registration Restriction</t>
  </si>
  <si>
    <t xml:space="preserve">Dersin Amacı </t>
  </si>
  <si>
    <t>Mülkiyet kavramını, mülkiyetin içeriğini, konusunu, çeşitlerini, sınırlı ayni hakları ve rehin hakkını açıklamak</t>
  </si>
  <si>
    <t>Educational Objective</t>
  </si>
  <si>
    <t xml:space="preserve">Ders İçeriği </t>
  </si>
  <si>
    <t xml:space="preserve">Dersin içeriğinde öğrencilere mülkiyet kavramı detaylı şekilde açıklanacak, sınırlı ayni haklar ve rehin hakları gibi mülkiyete ilişkin temel kavramlar incelenecektir. </t>
  </si>
  <si>
    <t>Course Description</t>
  </si>
  <si>
    <r>
      <rPr>
        <b/>
        <sz val="10"/>
        <color theme="1"/>
        <rFont val="Times New Roman"/>
      </rPr>
      <t xml:space="preserve">Öğrenim Çıktıları    </t>
    </r>
    <r>
      <rPr>
        <b/>
        <sz val="10"/>
        <color rgb="FF1F497D"/>
        <rFont val="Times New Roman"/>
      </rPr>
      <t xml:space="preserve">    Learning Outcomes </t>
    </r>
  </si>
  <si>
    <t>ÖÇ/LO 1</t>
  </si>
  <si>
    <t>Taşınmaz Mülkiyetinin Kısıtlamalarının Neler Olduğunu ve Nasıl Uygulanacağını Ayrıntısıyla Bilecek ve Uygulamadaki Uyuşmazlıkları Çözebilecek Yeteneğe Sahip Olacaktır</t>
  </si>
  <si>
    <t>ÖÇ/LO 2</t>
  </si>
  <si>
    <t>Taşınmaz Malikinin Sorumluluğu Hakkında Ayrıntılı Bilgiye Sahip Olacaktır</t>
  </si>
  <si>
    <t>ÖÇ/LO 3</t>
  </si>
  <si>
    <t>Kat Mülkiyeti ile Kat Mülkiyetinden Kaynaklanan Uyuşmazlıklara ve Çözüm Yollarına Hakim Olacaktır</t>
  </si>
  <si>
    <t>ÖÇ/LO 4</t>
  </si>
  <si>
    <t>Taşınır Mülkiyeti ve Nasıl Kazanılacağı Konusunda Ayrıntılı Bilgiye Sahip Olacaktır</t>
  </si>
  <si>
    <t>ÖÇ/LO 5</t>
  </si>
  <si>
    <t>Sınırlı Ayni Haklarla İlgili Temel Bilgilere sahip Olacak ve Sınırlı Ayni Haklarla İlgili Meydana Gelebilecek Uyuşmazlıkları Çözebilecek Durumda Olacaktır</t>
  </si>
  <si>
    <t>II. BÖLÜM (Fakülte Kurulu Onayı)</t>
  </si>
  <si>
    <t>PART II ( Faculty Board Approval)</t>
  </si>
  <si>
    <r>
      <rPr>
        <b/>
        <sz val="10"/>
        <color theme="1"/>
        <rFont val="Times New Roman"/>
      </rPr>
      <t xml:space="preserve">Temel Çıktılar   (Üniversite Genelinde)      </t>
    </r>
    <r>
      <rPr>
        <b/>
        <sz val="10"/>
        <color rgb="FF1F497D"/>
        <rFont val="Times New Roman"/>
      </rPr>
      <t xml:space="preserve">      Basic Outcomes (University-wide)</t>
    </r>
  </si>
  <si>
    <r>
      <rPr>
        <b/>
        <sz val="10"/>
        <color rgb="FF1F497D"/>
        <rFont val="Times New Roman"/>
      </rPr>
      <t xml:space="preserve">PROGRAM ÇIKTILARI </t>
    </r>
    <r>
      <rPr>
        <b/>
        <sz val="10"/>
        <color rgb="FF1F497D"/>
        <rFont val="Times New Roman"/>
      </rPr>
      <t xml:space="preserve">                                               PROGRAM OUTCOMES</t>
    </r>
  </si>
  <si>
    <r>
      <rPr>
        <b/>
        <sz val="10"/>
        <color rgb="FF1F497D"/>
        <rFont val="Times New Roman"/>
      </rPr>
      <t xml:space="preserve">ÖÇ/LO 1 </t>
    </r>
    <r>
      <rPr>
        <b/>
        <sz val="10"/>
        <color rgb="FF1F497D"/>
        <rFont val="Times New Roman"/>
      </rPr>
      <t xml:space="preserve">             </t>
    </r>
  </si>
  <si>
    <r>
      <rPr>
        <b/>
        <sz val="10"/>
        <color rgb="FF1F497D"/>
        <rFont val="Times New Roman"/>
      </rPr>
      <t>ÖÇ/LO 2</t>
    </r>
  </si>
  <si>
    <r>
      <rPr>
        <b/>
        <sz val="10"/>
        <color rgb="FF1F497D"/>
        <rFont val="Times New Roman"/>
      </rPr>
      <t>ÖÇ/LO 3</t>
    </r>
  </si>
  <si>
    <r>
      <rPr>
        <b/>
        <sz val="10"/>
        <color rgb="FF1F497D"/>
        <rFont val="Times New Roman"/>
      </rPr>
      <t>ÖÇ/LO 4</t>
    </r>
  </si>
  <si>
    <r>
      <rPr>
        <b/>
        <sz val="10"/>
        <color rgb="FF1F497D"/>
        <rFont val="Times New Roman"/>
      </rPr>
      <t>ÖÇ/LO 5</t>
    </r>
  </si>
  <si>
    <t>PÇ1</t>
  </si>
  <si>
    <t>Türkçe ve İngilizce sözlü, yazılı ve görsel yöntemlerle etkin iletişim kurma rapor yazma ve sunum yapma becerisi.</t>
  </si>
  <si>
    <t>x</t>
  </si>
  <si>
    <t>PO1</t>
  </si>
  <si>
    <t>PÇ2</t>
  </si>
  <si>
    <t>Hem bireysel hem de disiplin içi ve çok disiplinli takımlarda etkin biçimde çalışabilme becerisi.</t>
  </si>
  <si>
    <t>PO2</t>
  </si>
  <si>
    <t>PÇ3</t>
  </si>
  <si>
    <t>Yaşam boyu öğrenmenin gerekliliği bilinci ve bilgiye erişebilme, bilim ve teknolojideki gelişmeleri izleme ve kendini sürekli yenileme becerisi.</t>
  </si>
  <si>
    <t>PO3</t>
  </si>
  <si>
    <t>PÇ4</t>
  </si>
  <si>
    <t>Proje yönetimi, risk yönetimi, yenilikçilik ve değişiklik yönetimi, girişimcilik ve sürdürülebilir kalkınma hakkında bilgi.</t>
  </si>
  <si>
    <t>PO4</t>
  </si>
  <si>
    <t>PÇ5</t>
  </si>
  <si>
    <t>Sektörler hakkında farkındalık ve iş planı hazırlama becerisi.</t>
  </si>
  <si>
    <t>PO5</t>
  </si>
  <si>
    <t>PÇ6</t>
  </si>
  <si>
    <t>Mesleki ve etik sorumluluk bilinci ve etik ilkelerine uygun davranma.</t>
  </si>
  <si>
    <t>PO6</t>
  </si>
  <si>
    <r>
      <rPr>
        <b/>
        <sz val="10"/>
        <color rgb="FF1F497D"/>
        <rFont val="Times New Roman"/>
      </rPr>
      <t xml:space="preserve">
</t>
    </r>
    <r>
      <rPr>
        <b/>
        <sz val="10"/>
        <color theme="1"/>
        <rFont val="Times New Roman"/>
      </rPr>
      <t xml:space="preserve">Fakülte/YO Çıktıları </t>
    </r>
    <r>
      <rPr>
        <b/>
        <sz val="10"/>
        <color rgb="FF1F497D"/>
        <rFont val="Times New Roman"/>
      </rPr>
      <t xml:space="preserve">
Faculty Specific Outcomes</t>
    </r>
  </si>
  <si>
    <t>PÇ7</t>
  </si>
  <si>
    <t>Hukukun temel ilkelerini, hukuk teorilerini, hukuk metodolojisini, yorum yöntemlerini tanıma ve uygulama becerisi</t>
  </si>
  <si>
    <t>PO7</t>
  </si>
  <si>
    <t>PÇ8</t>
  </si>
  <si>
    <t>Güncel yenilikler ve mevzuat değişiklikleri takip etme, değerlendirme, yorumlama ve uygulama becerisi</t>
  </si>
  <si>
    <t>PO8</t>
  </si>
  <si>
    <t>PÇ9</t>
  </si>
  <si>
    <t>Hukuksal bilgi kaynaklarına ulaşma ve bu kaynakları kullanma becerisi güncel mevzuat değişikliklerini, doktrindeki görüşleri ve mahkeme kararlarını takip etme ve değerlendirme becerisi</t>
  </si>
  <si>
    <t>PO9</t>
  </si>
  <si>
    <t>PÇ10</t>
  </si>
  <si>
    <t>Hukukla ilgili bilgiyi değerlendirirken toplumsal, bilimsel ve etik değerlere uygun davranma.</t>
  </si>
  <si>
    <t>PO10</t>
  </si>
  <si>
    <t>PÇ11</t>
  </si>
  <si>
    <t xml:space="preserve">Hukuki sorunları, hukukun genel ilkelerine, de lege feranda ve de lege lata’ya göre tespit etme, değerlendirme ve çözme bilinci; hukukun sadece ulusal değil, uluslararası yönünü de dikkate alma ve karar verirken vicdani kanaate önem verme becerisi. </t>
  </si>
  <si>
    <t>PO11</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</si>
  <si>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</si>
  <si>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</si>
  <si>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</si>
  <si>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r>
      <rPr>
        <b/>
        <sz val="10"/>
        <color theme="1"/>
        <rFont val="Times New Roman"/>
      </rPr>
      <t xml:space="preserve">Program Çıktıları     </t>
    </r>
    <r>
      <rPr>
        <b/>
        <sz val="10"/>
        <color rgb="FF1F497D"/>
        <rFont val="Times New Roman"/>
      </rPr>
      <t xml:space="preserve">     Discipline Specific Outcomes (program)</t>
    </r>
  </si>
  <si>
    <t>PÇ13</t>
  </si>
  <si>
    <t>Farklı hukuk dallarına ait sorunları algılama, uygulamada karşılaşılan karmaşık sorunları nitelendirerek çözüm üretme becerisi.</t>
  </si>
  <si>
    <t>PO13</t>
  </si>
  <si>
    <t>PÇ14</t>
  </si>
  <si>
    <t>Sosyal sorumluluk bilincinde bir birey olarak, hukukla ilgili proje ve çeşitli etkinliklere katılma ve hukuksal bilgiyi gerekli yerlere (özel sektör, kamu sektörü) etkin şekilde aktarma becerisi.</t>
  </si>
  <si>
    <t>PO14</t>
  </si>
  <si>
    <t>PÇ15</t>
  </si>
  <si>
    <t xml:space="preserve">Hukuka ilişkin kaynakların kullanımında, gelişen bilişim teknolojisinden de yararlanacak düzeyde bilgi. </t>
  </si>
  <si>
    <t>PO15</t>
  </si>
  <si>
    <t>PÇ16</t>
  </si>
  <si>
    <t>Toplumun gelişim ve değişimini, sorunlarını anlama ve gerektiğinde hukuksal çözüm yolları ile sorunların çözümüne katkıda bulunma bilinci.</t>
  </si>
  <si>
    <t>PO16</t>
  </si>
  <si>
    <t>III. BÖLÜM (Bölüm Kurulunda Görüşülür)</t>
  </si>
  <si>
    <t>PART III ( Department Board Approval)</t>
  </si>
  <si>
    <r>
      <rPr>
        <b/>
        <sz val="10"/>
        <color theme="1"/>
        <rFont val="Times New Roman"/>
      </rPr>
      <t xml:space="preserve">Öğretilen Konular, Konuların Öğrenim Çıktılarına Katkıları, ve Öğrenim Değerlendirme Metodları        </t>
    </r>
    <r>
      <rPr>
        <b/>
        <sz val="10"/>
        <color rgb="FF1F497D"/>
        <rFont val="Times New Roman"/>
      </rPr>
      <t xml:space="preserve">           Course Subjects, Contribution of Course Subjects to Learning Outcomes, and Methods for Assessing Learning of Course Subjects</t>
    </r>
  </si>
  <si>
    <r>
      <rPr>
        <b/>
        <sz val="10"/>
        <color rgb="FF1F497D"/>
        <rFont val="Times New Roman"/>
      </rPr>
      <t>Konu No</t>
    </r>
    <r>
      <rPr>
        <b/>
        <sz val="10"/>
        <color rgb="FF1F497D"/>
        <rFont val="Times New Roman"/>
      </rPr>
      <t xml:space="preserve">         #Subjects</t>
    </r>
  </si>
  <si>
    <r>
      <rPr>
        <b/>
        <sz val="10"/>
        <color rgb="FF1F497D"/>
        <rFont val="Times New Roman"/>
      </rPr>
      <t>Hafta</t>
    </r>
    <r>
      <rPr>
        <b/>
        <sz val="10"/>
        <color rgb="FF1F497D"/>
        <rFont val="Times New Roman"/>
      </rPr>
      <t xml:space="preserve">           Week</t>
    </r>
  </si>
  <si>
    <r>
      <rPr>
        <b/>
        <sz val="10"/>
        <color rgb="FF1F497D"/>
        <rFont val="Times New Roman"/>
      </rPr>
      <t>Konu</t>
    </r>
    <r>
      <rPr>
        <b/>
        <sz val="10"/>
        <color rgb="FF1F497D"/>
        <rFont val="Times New Roman"/>
      </rPr>
      <t xml:space="preserve">                                                                   Subject</t>
    </r>
  </si>
  <si>
    <r>
      <rPr>
        <b/>
        <sz val="10"/>
        <color rgb="FF1F497D"/>
        <rFont val="Times New Roman"/>
      </rPr>
      <t xml:space="preserve">ÖÇ/LO 1 </t>
    </r>
    <r>
      <rPr>
        <b/>
        <sz val="10"/>
        <color rgb="FF1F497D"/>
        <rFont val="Times New Roman"/>
      </rPr>
      <t xml:space="preserve">             </t>
    </r>
  </si>
  <si>
    <r>
      <rPr>
        <b/>
        <sz val="10"/>
        <color rgb="FF1F497D"/>
        <rFont val="Times New Roman"/>
      </rPr>
      <t>ÖÇ/LO 2</t>
    </r>
  </si>
  <si>
    <r>
      <rPr>
        <b/>
        <sz val="10"/>
        <color rgb="FF1F497D"/>
        <rFont val="Times New Roman"/>
      </rPr>
      <t>ÖÇ/LO 3</t>
    </r>
  </si>
  <si>
    <r>
      <rPr>
        <b/>
        <sz val="10"/>
        <color rgb="FF1F497D"/>
        <rFont val="Times New Roman"/>
      </rPr>
      <t>ÖÇ/LO 4</t>
    </r>
  </si>
  <si>
    <r>
      <rPr>
        <b/>
        <sz val="10"/>
        <color rgb="FF1F497D"/>
        <rFont val="Times New Roman"/>
      </rPr>
      <t>ÖÇ/LO 5</t>
    </r>
  </si>
  <si>
    <t>K/S 1</t>
  </si>
  <si>
    <t>Taşınmaz Mülkiyetinin Kısıtlamaları</t>
  </si>
  <si>
    <t>K/S 2</t>
  </si>
  <si>
    <t xml:space="preserve">Taşınmaz Malikinin Sorumluluğu	</t>
  </si>
  <si>
    <t>K/S 3</t>
  </si>
  <si>
    <t>Kat Mülkiyeti kavramı ve Niteliği, Kat Mülkiyetine Uygulanacak Hükümler, Kat Mülkiyetinin Kurulması</t>
  </si>
  <si>
    <t>K/S 4</t>
  </si>
  <si>
    <t>Kat İrtifakı, Kat Maliklerinni Hak ve Borçları</t>
  </si>
  <si>
    <t>K/S 5</t>
  </si>
  <si>
    <t>Kat Malikleri Kurulu ve Yönetim Planı, Kat Mülkiyeti Düzeninin İyi İşlemesi İçin Alınan Tedbirler, Kat Mülkiyetinin Sonra Ermesi</t>
  </si>
  <si>
    <t>K/S 6</t>
  </si>
  <si>
    <t>Taşınır Mülkiyeti,. Taşınır Mülkiyetinin Konusu, Kazanılması ve Kaybı</t>
  </si>
  <si>
    <t>K/S 7</t>
  </si>
  <si>
    <t>Sınırlı Ayni Hak Kavramı, Çeşitleri, Başlıca Özellikleri, Sınırlı Ayni Hakların Sırası, İrtifak Hakları Hakkında Genel Bilgiler ve Eşyaya Bağlı İrtifak Kavramı</t>
  </si>
  <si>
    <t>K/S 8</t>
  </si>
  <si>
    <t>Ara Sınav</t>
  </si>
  <si>
    <t>K/S 9</t>
  </si>
  <si>
    <t>K/S 10</t>
  </si>
  <si>
    <t>Tapu Siciline Yapılan Temel Kayıtlar</t>
  </si>
  <si>
    <t>K/S 11</t>
  </si>
  <si>
    <t>Kişiye Bağlı İrtifaklar: İntifa Hakkı</t>
  </si>
  <si>
    <t>K/S 12</t>
  </si>
  <si>
    <t>Kişiye Bağlı İrtifaklar: Oturma Hakkı. Düzensiz Kişisel İrtifaklar: Üst Hakkı, Kaynak Hakkı, Diğer Düzensiz Kişisel İrtifaklar</t>
  </si>
  <si>
    <t>K/S 13</t>
  </si>
  <si>
    <t>Taşınmaz Yükü</t>
  </si>
  <si>
    <t>K/S 14</t>
  </si>
  <si>
    <t>Taşınmaz Rehni Kavramı ve Çeşitleri, Taşınmaz Rehninde Hakim Genel Kurallar</t>
  </si>
  <si>
    <t>K/S 15</t>
  </si>
  <si>
    <t>Taşınır Rehni Çeşitleri, Teslime Bağlı Rehin, Hayvan Rehni, Bir Sicile Tescili Zorunlu Malın Rehni,Hapis Hakkı, Hak ve Alacaklar Üzerinde Rehin, Rehin Karşılığı Ödünç Para Verme İşiyle Uğraşanlarla Yapılan Rehin İşlemi, Rehinli Tahvilat</t>
  </si>
  <si>
    <r>
      <rPr>
        <b/>
        <sz val="10"/>
        <color theme="1"/>
        <rFont val="Times New Roman"/>
      </rPr>
      <t xml:space="preserve">Öğrenim Değerlendirme Metotları, Ders Notuna Etki Ağırlıkları, Uygulama ve Telafi Kuralları      </t>
    </r>
    <r>
      <rPr>
        <b/>
        <sz val="10"/>
        <color rgb="FF1F497D"/>
        <rFont val="Times New Roman"/>
      </rPr>
      <t xml:space="preserve">        Assessment Methods, Weight in Course Grade, Implementation and Make-Up Rules </t>
    </r>
  </si>
  <si>
    <t>No</t>
  </si>
  <si>
    <r>
      <rPr>
        <b/>
        <sz val="10"/>
        <color rgb="FF1F497D"/>
        <rFont val="Times New Roman"/>
      </rPr>
      <t xml:space="preserve">Tür </t>
    </r>
    <r>
      <rPr>
        <b/>
        <sz val="10"/>
        <color rgb="FF1F497D"/>
        <rFont val="Times New Roman"/>
      </rPr>
      <t xml:space="preserve">                                                Type</t>
    </r>
  </si>
  <si>
    <r>
      <rPr>
        <b/>
        <sz val="10"/>
        <color rgb="FF1F497D"/>
        <rFont val="Times New Roman"/>
      </rPr>
      <t>Ağırlık</t>
    </r>
    <r>
      <rPr>
        <b/>
        <sz val="10"/>
        <color rgb="FF1F497D"/>
        <rFont val="Times New Roman"/>
      </rPr>
      <t xml:space="preserve">                        Weight</t>
    </r>
  </si>
  <si>
    <r>
      <rPr>
        <b/>
        <sz val="10"/>
        <color rgb="FF1F497D"/>
        <rFont val="Times New Roman"/>
      </rPr>
      <t>Uygulama Kuralı</t>
    </r>
    <r>
      <rPr>
        <sz val="10"/>
        <color rgb="FF1F497D"/>
        <rFont val="Times New Roman"/>
      </rPr>
      <t xml:space="preserve"> </t>
    </r>
    <r>
      <rPr>
        <b/>
        <sz val="10"/>
        <color rgb="FF1F497D"/>
        <rFont val="Times New Roman"/>
      </rPr>
      <t xml:space="preserve">                     Implementation Rule</t>
    </r>
  </si>
  <si>
    <r>
      <rPr>
        <b/>
        <sz val="10"/>
        <color rgb="FF1F497D"/>
        <rFont val="Times New Roman"/>
      </rPr>
      <t xml:space="preserve">Telafi Kuralı </t>
    </r>
    <r>
      <rPr>
        <b/>
        <sz val="10"/>
        <color rgb="FF1F497D"/>
        <rFont val="Times New Roman"/>
      </rPr>
      <t xml:space="preserve">               Make-Up Rule</t>
    </r>
  </si>
  <si>
    <t>D1</t>
  </si>
  <si>
    <t>Derse ilişkin mevzuat ve materyalin kullanılıp kullanılmayacağı dersin öğretim elemanı tarafından öğrencilere bildirilir. Sınav esansında hiçbir iletişim aracının kullanılmasına izin verilmez.
Whether the legislation and materials related to the courses will be used or not is reported by the teaching activities in the courses.</t>
  </si>
  <si>
    <t>Fakültenin belirlediği esaslar çerçevesinde mazeret sınavı yapılır.
Make-up exams are held within the framework of the principles determined by the faculty.</t>
  </si>
  <si>
    <t>Midterm Exam</t>
  </si>
  <si>
    <t>D2</t>
  </si>
  <si>
    <t>Kısa Sınav(lar)</t>
  </si>
  <si>
    <t>-</t>
  </si>
  <si>
    <t>Quizz(es)</t>
  </si>
  <si>
    <t>D3</t>
  </si>
  <si>
    <t>Final Sınavı</t>
  </si>
  <si>
    <t>Derse ilişkin mevzuat ve materyalin kullanılıp kullanılmayacağı dersin öğretim elemanı tarafından öğrencilere bildirilir. Sınav esansında hiçbir iletişim aracının kullanılmasına izin verilmez.
The instructor of the course will inform students whether or not the relevant legislation and materials will be used. No means of communication are allowed during the exam.</t>
  </si>
  <si>
    <t>Final Exam</t>
  </si>
  <si>
    <r>
      <rPr>
        <b/>
        <sz val="10"/>
        <color rgb="FF1F497D"/>
        <rFont val="Times New Roman"/>
      </rPr>
      <t>TOPLAM</t>
    </r>
    <r>
      <rPr>
        <b/>
        <sz val="10"/>
        <color rgb="FF1F497D"/>
        <rFont val="Times New Roman"/>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</si>
  <si>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</si>
  <si>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</si>
  <si>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</si>
  <si>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rPr>
      <t xml:space="preserve">Harf Notu Belirleme Metodu </t>
    </r>
    <r>
      <rPr>
        <b/>
        <sz val="10"/>
        <color rgb="FF1F497D"/>
        <rFont val="Times New Roman"/>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</si>
  <si>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</si>
  <si>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</si>
  <si>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</si>
  <si>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</si>
  <si>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</si>
  <si>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</si>
  <si>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</si>
  <si>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</si>
  <si>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</si>
  <si>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</si>
  <si>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</si>
  <si>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</si>
  <si>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</si>
  <si>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</si>
  <si>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</si>
  <si>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</si>
  <si>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</si>
  <si>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</si>
  <si>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</si>
  <si>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</si>
  <si>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</si>
  <si>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</si>
  <si>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</si>
  <si>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</si>
  <si>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</si>
  <si>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</si>
  <si>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</si>
  <si>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</si>
  <si>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rPr>
      <t xml:space="preserve">Öğretim Metodları, Tahmini Öğrenci Yükü         </t>
    </r>
    <r>
      <rPr>
        <b/>
        <sz val="10"/>
        <color rgb="FF1F497D"/>
        <rFont val="Times New Roman"/>
      </rPr>
      <t xml:space="preserve">   Teaching Methods, Student Work Load</t>
    </r>
  </si>
  <si>
    <r>
      <rPr>
        <b/>
        <sz val="10"/>
        <color rgb="FF1F497D"/>
        <rFont val="Times New Roman"/>
      </rPr>
      <t>Tür</t>
    </r>
    <r>
      <rPr>
        <b/>
        <sz val="10"/>
        <color rgb="FF1F497D"/>
        <rFont val="Times New Roman"/>
      </rPr>
      <t xml:space="preserve">                                                 Method</t>
    </r>
  </si>
  <si>
    <r>
      <rPr>
        <b/>
        <sz val="10"/>
        <color rgb="FF1F497D"/>
        <rFont val="Times New Roman"/>
      </rPr>
      <t xml:space="preserve">Açıklama  </t>
    </r>
    <r>
      <rPr>
        <b/>
        <sz val="10"/>
        <color rgb="FF1F497D"/>
        <rFont val="Times New Roman"/>
      </rPr>
      <t xml:space="preserve">                                                                                                                      Explaination</t>
    </r>
  </si>
  <si>
    <r>
      <rPr>
        <b/>
        <sz val="10"/>
        <color rgb="FF1F497D"/>
        <rFont val="Times New Roman"/>
      </rPr>
      <t>Saat</t>
    </r>
    <r>
      <rPr>
        <b/>
        <sz val="10"/>
        <color rgb="FF1F497D"/>
        <rFont val="Times New Roman"/>
      </rPr>
      <t xml:space="preserve">               Hours</t>
    </r>
  </si>
  <si>
    <r>
      <rPr>
        <b/>
        <sz val="10"/>
        <color rgb="FF1F497D"/>
        <rFont val="Times New Roman"/>
      </rPr>
      <t>Öğretim elemanı tarafından uygulanan süre</t>
    </r>
    <r>
      <rPr>
        <b/>
        <sz val="10"/>
        <color rgb="FF1F497D"/>
        <rFont val="Times New Roman"/>
      </rPr>
      <t xml:space="preserve"> // Time applied by instructor</t>
    </r>
  </si>
  <si>
    <t>Sınıf Dersi</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</si>
  <si>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</si>
  <si>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</si>
  <si>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</si>
  <si>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</si>
  <si>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</si>
  <si>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</si>
  <si>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</si>
  <si>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</si>
  <si>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</si>
  <si>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</si>
  <si>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</si>
  <si>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rPr>
      <t>Öğrencinin ayırması beklenen tahmini süre</t>
    </r>
    <r>
      <rPr>
        <b/>
        <sz val="10"/>
        <color rgb="FF1F497D"/>
        <rFont val="Times New Roman"/>
      </rPr>
      <t xml:space="preserve"> // Time expected to be allocated by student</t>
    </r>
  </si>
  <si>
    <t>İş Planı</t>
  </si>
  <si>
    <t>Business Plan</t>
  </si>
  <si>
    <t>Ders Tekrarı</t>
  </si>
  <si>
    <t>Review</t>
  </si>
  <si>
    <t>Ofis Saati</t>
  </si>
  <si>
    <t>Office Hours</t>
  </si>
  <si>
    <r>
      <rPr>
        <b/>
        <sz val="10"/>
        <color rgb="FF1F497D"/>
        <rFont val="Times New Roman"/>
      </rPr>
      <t>TOPLAM</t>
    </r>
    <r>
      <rPr>
        <b/>
        <sz val="10"/>
        <color rgb="FF1F497D"/>
        <rFont val="Times New Roman"/>
      </rPr>
      <t xml:space="preserve"> / TOTAL</t>
    </r>
  </si>
  <si>
    <t>IV. BÖLÜM</t>
  </si>
  <si>
    <t>IV. PART</t>
  </si>
  <si>
    <r>
      <rPr>
        <b/>
        <sz val="10"/>
        <color theme="1"/>
        <rFont val="Times New Roman"/>
      </rPr>
      <t xml:space="preserve">Öğretim Elemanı        </t>
    </r>
    <r>
      <rPr>
        <b/>
        <sz val="10"/>
        <color rgb="FF1F497D"/>
        <rFont val="Times New Roman"/>
      </rPr>
      <t xml:space="preserve">   Instructor</t>
    </r>
  </si>
  <si>
    <r>
      <rPr>
        <b/>
        <sz val="10"/>
        <color theme="1"/>
        <rFont val="Times New Roman"/>
      </rPr>
      <t xml:space="preserve">İsim Soyisim    </t>
    </r>
    <r>
      <rPr>
        <b/>
        <sz val="10"/>
        <color rgb="FF1F497D"/>
        <rFont val="Times New Roman"/>
      </rPr>
      <t xml:space="preserve">               Name Surname</t>
    </r>
  </si>
  <si>
    <t>Arş. Gör. Dr. Hüseyin ACUN</t>
  </si>
  <si>
    <r>
      <rPr>
        <b/>
        <sz val="10"/>
        <color theme="1"/>
        <rFont val="Times New Roman"/>
      </rPr>
      <t xml:space="preserve">E-posta             </t>
    </r>
    <r>
      <rPr>
        <b/>
        <sz val="10"/>
        <color rgb="FF1F497D"/>
        <rFont val="Times New Roman"/>
      </rPr>
      <t xml:space="preserve">                     E-mail</t>
    </r>
  </si>
  <si>
    <t xml:space="preserve">huseyin.acun@antalya.edu.tr </t>
  </si>
  <si>
    <r>
      <rPr>
        <b/>
        <sz val="10"/>
        <color theme="1"/>
        <rFont val="Times New Roman"/>
      </rPr>
      <t xml:space="preserve">Ofis                       </t>
    </r>
    <r>
      <rPr>
        <b/>
        <sz val="10"/>
        <color rgb="FF1F497D"/>
        <rFont val="Times New Roman"/>
      </rPr>
      <t xml:space="preserve">                Office</t>
    </r>
  </si>
  <si>
    <t>AG-71</t>
  </si>
  <si>
    <t>Görüşme saatleri</t>
  </si>
  <si>
    <t>Çarşamba: 15:00-16:00,  Perşembe: 15:00-16:00</t>
  </si>
  <si>
    <r>
      <rPr>
        <b/>
        <sz val="10"/>
        <color theme="1"/>
        <rFont val="Times New Roman"/>
      </rPr>
      <t xml:space="preserve">Ders Materyalleri   </t>
    </r>
    <r>
      <rPr>
        <b/>
        <sz val="10"/>
        <color rgb="FF1F497D"/>
        <rFont val="Times New Roman"/>
      </rPr>
      <t xml:space="preserve">               Course Materials</t>
    </r>
  </si>
  <si>
    <r>
      <rPr>
        <b/>
        <sz val="10"/>
        <color rgb="FF1F497D"/>
        <rFont val="Times New Roman"/>
      </rPr>
      <t xml:space="preserve">Zorunlu </t>
    </r>
    <r>
      <rPr>
        <b/>
        <sz val="10"/>
        <color rgb="FF1F497D"/>
        <rFont val="Times New Roman"/>
      </rPr>
      <t xml:space="preserve">                              Mandatory</t>
    </r>
  </si>
  <si>
    <t>M. Kemal Oğuzman, Özer Seliçi, Saibe Oktay Özdemir, Eşya Hukuku, İstanbul.</t>
  </si>
  <si>
    <r>
      <rPr>
        <b/>
        <sz val="10"/>
        <color rgb="FF1F497D"/>
        <rFont val="Times New Roman"/>
      </rPr>
      <t>Önerilen</t>
    </r>
    <r>
      <rPr>
        <b/>
        <sz val="10"/>
        <color rgb="FF1F497D"/>
        <rFont val="Times New Roman"/>
      </rPr>
      <t xml:space="preserve">                             Recommended</t>
    </r>
  </si>
  <si>
    <t xml:space="preserve">Mehmet Ünal, Veysel Başpınar, Şekli Eşya Hukuku, Ankara. Fikret Eren, Mülkiyet Hukuku, Ankara. Lale Sirmen, Eşya Hukuku, Ankara.  </t>
  </si>
  <si>
    <r>
      <rPr>
        <b/>
        <sz val="10"/>
        <color theme="1"/>
        <rFont val="Times New Roman"/>
      </rPr>
      <t xml:space="preserve">Diğer             </t>
    </r>
    <r>
      <rPr>
        <b/>
        <sz val="10"/>
        <color rgb="FF1F497D"/>
        <rFont val="Times New Roman"/>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</si>
  <si>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</si>
  <si>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</si>
  <si>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</si>
  <si>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Engelli Öğrenciler</t>
  </si>
  <si>
    <t>Dersin işlenişi ve öğrenimin değerlendirilmesi ile ilgili olarak engelli öğrenciler için uygun şartlar sağlanmaktadır.</t>
  </si>
  <si>
    <t>Students with Disabilities</t>
  </si>
  <si>
    <t xml:space="preserve">Güvenlik Konuları </t>
  </si>
  <si>
    <t>Dersin işlenişi özel bir güvenlik önlemi gerektirmemektedir.</t>
  </si>
  <si>
    <t>Safety Issues</t>
  </si>
  <si>
    <t>Esneklik</t>
  </si>
  <si>
    <t>Dönem içerisinde mecbur kalınması durumunda dersin işleniş şekli öğretim üyesi tarafından öğrencilere haber verilerek değiştirilebilir.</t>
  </si>
  <si>
    <t>Flexibility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</si>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</sst>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scheme val="minor"/>
    </font>
    <font>
      <sz val="11"/>
      <color theme="1"/>
      <name val="Calibri"/>
    </font>
    <font>
      <sz val="10"/>
      <color theme="1"/>
      <name val="Calibri"/>
    </font>
    <font>
      <b/>
      <sz val="10"/>
      <color rgb="FF262626"/>
      <name val="Times New Roman"/>
    </font>
    <font>
      <sz val="11"/>
      <name val="Calibri"/>
    </font>
    <font>
      <b/>
      <sz val="10"/>
      <color rgb="FF2F5496"/>
      <name val="Times New Roman"/>
    </font>
    <font>
      <b/>
      <sz val="10"/>
      <color theme="1"/>
      <name val="Times New Roman"/>
    </font>
    <font>
      <b/>
      <sz val="10"/>
      <color rgb="FF1F497D"/>
      <name val="Times New Roman"/>
    </font>
    <font>
      <sz val="10"/>
      <color theme="1"/>
      <name val="Times New Roman"/>
    </font>
    <font>
      <sz val="10"/>
      <color rgb="FF1F497D"/>
      <name val="Times New Roman"/>
    </font>
    <font>
      <sz val="10"/>
      <color rgb="FF1F4E79"/>
      <name val="Times New Roman"/>
    </font>
    <font>
      <b/>
      <sz val="10"/>
      <color rgb="FF1F4E79"/>
      <name val="Times New Roman"/>
    </font>
    <font>
      <sz val="10"/>
      <color rgb="FF262626"/>
      <name val="Times New Roman"/>
    </font>
    <font>
      <u/>
      <sz val="10"/>
      <color theme="10"/>
      <name val="Times New Roman"/>
    </font>
    <font>
      <sz val="12"/>
      <color theme="1"/>
      <name val="Times New Roman"/>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5">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69">
    <xf numFmtId="0" fontId="0" fillId="0" borderId="0" xfId="0"/>
    <xf numFmtId="0" fontId="1" fillId="0" borderId="0" xfId="0" applyFont="1"/>
    <xf numFmtId="0" fontId="2" fillId="0" borderId="0" xfId="0" applyFont="1"/>
    <xf numFmtId="0" fontId="6" fillId="0" borderId="13" xfId="0" applyFont="1" applyBorder="1" applyAlignment="1">
      <alignment vertical="center" wrapText="1"/>
    </xf>
    <xf numFmtId="0" fontId="7" fillId="0" borderId="16" xfId="0" applyFont="1" applyBorder="1" applyAlignment="1">
      <alignment vertical="center" wrapText="1"/>
    </xf>
    <xf numFmtId="0" fontId="6" fillId="0" borderId="20" xfId="0" applyFont="1" applyBorder="1" applyAlignment="1">
      <alignment vertical="center" wrapText="1"/>
    </xf>
    <xf numFmtId="0" fontId="7" fillId="0" borderId="26" xfId="0" applyFont="1" applyBorder="1" applyAlignment="1">
      <alignment vertical="center" wrapText="1"/>
    </xf>
    <xf numFmtId="0" fontId="6" fillId="0" borderId="27" xfId="0" applyFont="1" applyBorder="1" applyAlignment="1">
      <alignment vertical="center" wrapText="1"/>
    </xf>
    <xf numFmtId="0" fontId="6" fillId="0" borderId="31" xfId="0" applyFont="1" applyBorder="1" applyAlignment="1">
      <alignment vertical="center" wrapText="1"/>
    </xf>
    <xf numFmtId="0" fontId="7" fillId="0" borderId="44" xfId="0" applyFont="1" applyBorder="1" applyAlignment="1">
      <alignment vertical="center" wrapText="1"/>
    </xf>
    <xf numFmtId="0" fontId="7" fillId="0" borderId="45" xfId="0" applyFont="1" applyBorder="1" applyAlignment="1">
      <alignment vertical="center" wrapText="1"/>
    </xf>
    <xf numFmtId="0" fontId="6" fillId="0" borderId="23" xfId="0" applyFont="1" applyBorder="1" applyAlignment="1">
      <alignment vertical="center" wrapText="1"/>
    </xf>
    <xf numFmtId="0" fontId="9" fillId="0" borderId="0" xfId="0" applyFont="1" applyAlignment="1">
      <alignment vertical="center" wrapText="1"/>
    </xf>
    <xf numFmtId="0" fontId="7" fillId="0" borderId="18" xfId="0" applyFont="1" applyBorder="1" applyAlignment="1">
      <alignment vertical="center" wrapText="1"/>
    </xf>
    <xf numFmtId="0" fontId="6" fillId="0" borderId="23" xfId="0" applyFont="1" applyBorder="1" applyAlignment="1">
      <alignment vertical="center"/>
    </xf>
    <xf numFmtId="0" fontId="7" fillId="0" borderId="18" xfId="0" applyFont="1" applyBorder="1" applyAlignment="1">
      <alignment vertical="center"/>
    </xf>
    <xf numFmtId="0" fontId="7" fillId="0" borderId="0" xfId="0" applyFont="1" applyAlignment="1">
      <alignment vertical="center" wrapText="1"/>
    </xf>
    <xf numFmtId="0" fontId="7" fillId="0" borderId="48" xfId="0" applyFont="1" applyBorder="1" applyAlignment="1">
      <alignment vertical="center"/>
    </xf>
    <xf numFmtId="0" fontId="6" fillId="0" borderId="32" xfId="0" applyFont="1" applyBorder="1" applyAlignment="1">
      <alignment vertical="center" wrapText="1"/>
    </xf>
    <xf numFmtId="0" fontId="7" fillId="0" borderId="33" xfId="0" applyFont="1" applyBorder="1" applyAlignment="1">
      <alignment vertical="center" wrapText="1"/>
    </xf>
    <xf numFmtId="0" fontId="6" fillId="0" borderId="34" xfId="0" applyFont="1" applyBorder="1" applyAlignment="1">
      <alignment vertical="center"/>
    </xf>
    <xf numFmtId="0" fontId="7" fillId="0" borderId="33" xfId="0" applyFont="1" applyBorder="1" applyAlignment="1">
      <alignment vertical="center"/>
    </xf>
    <xf numFmtId="0" fontId="6" fillId="0" borderId="34" xfId="0" applyFont="1" applyBorder="1" applyAlignment="1">
      <alignment vertical="center" wrapText="1"/>
    </xf>
    <xf numFmtId="0" fontId="7" fillId="0" borderId="53" xfId="0" applyFont="1" applyBorder="1" applyAlignment="1">
      <alignment vertical="center" wrapText="1"/>
    </xf>
    <xf numFmtId="0" fontId="7" fillId="0" borderId="49" xfId="0" applyFont="1" applyBorder="1" applyAlignment="1">
      <alignment vertical="center"/>
    </xf>
    <xf numFmtId="0" fontId="6" fillId="0" borderId="53" xfId="0" applyFont="1" applyBorder="1" applyAlignment="1">
      <alignment vertical="center" wrapText="1"/>
    </xf>
    <xf numFmtId="0" fontId="1" fillId="0" borderId="57" xfId="0" applyFont="1" applyBorder="1"/>
    <xf numFmtId="0" fontId="7" fillId="0" borderId="32" xfId="0" applyFont="1" applyBorder="1" applyAlignment="1">
      <alignment horizontal="center" vertical="center" wrapText="1"/>
    </xf>
    <xf numFmtId="0" fontId="7" fillId="0" borderId="26" xfId="0" applyFont="1" applyBorder="1" applyAlignment="1">
      <alignment wrapText="1"/>
    </xf>
    <xf numFmtId="0" fontId="6" fillId="0" borderId="52" xfId="0" applyFont="1" applyBorder="1" applyAlignment="1">
      <alignment vertical="center" wrapText="1"/>
    </xf>
    <xf numFmtId="0" fontId="7" fillId="0" borderId="47" xfId="0" applyFont="1" applyBorder="1" applyAlignment="1">
      <alignment vertical="center" wrapText="1"/>
    </xf>
    <xf numFmtId="0" fontId="9" fillId="0" borderId="65" xfId="0" applyFont="1" applyBorder="1" applyAlignment="1">
      <alignment vertical="center" wrapText="1"/>
    </xf>
    <xf numFmtId="0" fontId="9" fillId="0" borderId="66" xfId="0" applyFont="1" applyBorder="1" applyAlignment="1">
      <alignment vertical="center" wrapText="1"/>
    </xf>
    <xf numFmtId="0" fontId="9" fillId="0" borderId="34" xfId="0" applyFont="1" applyBorder="1" applyAlignment="1">
      <alignment vertical="center" wrapText="1"/>
    </xf>
    <xf numFmtId="0" fontId="9" fillId="0" borderId="46" xfId="0" applyFont="1" applyBorder="1" applyAlignment="1">
      <alignment vertical="center" wrapText="1"/>
    </xf>
    <xf numFmtId="0" fontId="7" fillId="0" borderId="44" xfId="0" applyFont="1" applyBorder="1" applyAlignment="1">
      <alignment horizontal="center" vertical="center" wrapText="1"/>
    </xf>
    <xf numFmtId="0" fontId="8" fillId="0" borderId="46" xfId="0" applyFont="1" applyBorder="1" applyAlignment="1">
      <alignment vertical="center"/>
    </xf>
    <xf numFmtId="0" fontId="8" fillId="0" borderId="0" xfId="0" applyFont="1"/>
    <xf numFmtId="0" fontId="14" fillId="0" borderId="0" xfId="0" applyFont="1" applyAlignment="1">
      <alignment vertical="center"/>
    </xf>
    <xf numFmtId="0" fontId="8" fillId="0" borderId="23" xfId="0" applyFont="1" applyBorder="1" applyAlignment="1">
      <alignment horizontal="left" vertical="center" wrapText="1"/>
    </xf>
    <xf numFmtId="0" fontId="4" fillId="0" borderId="21" xfId="0" applyFont="1" applyBorder="1"/>
    <xf numFmtId="0" fontId="4" fillId="0" borderId="24" xfId="0" applyFont="1" applyBorder="1"/>
    <xf numFmtId="0" fontId="9" fillId="0" borderId="17" xfId="0" applyFont="1" applyBorder="1" applyAlignment="1">
      <alignment horizontal="left" vertical="center" wrapText="1"/>
    </xf>
    <xf numFmtId="0" fontId="4" fillId="0" borderId="18" xfId="0" applyFont="1" applyBorder="1"/>
    <xf numFmtId="0" fontId="4" fillId="0" borderId="25" xfId="0" applyFont="1" applyBorder="1"/>
    <xf numFmtId="0" fontId="8" fillId="3" borderId="46" xfId="0" applyFont="1" applyFill="1" applyBorder="1" applyAlignment="1">
      <alignment horizontal="center" vertical="center"/>
    </xf>
    <xf numFmtId="0" fontId="4" fillId="0" borderId="50" xfId="0" applyFont="1" applyBorder="1"/>
    <xf numFmtId="0" fontId="6" fillId="2" borderId="35" xfId="0" applyFont="1" applyFill="1" applyBorder="1" applyAlignment="1">
      <alignment horizontal="center"/>
    </xf>
    <xf numFmtId="0" fontId="4" fillId="0" borderId="36" xfId="0" applyFont="1" applyBorder="1"/>
    <xf numFmtId="0" fontId="4" fillId="0" borderId="37" xfId="0" applyFont="1" applyBorder="1"/>
    <xf numFmtId="0" fontId="7" fillId="2" borderId="38" xfId="0" applyFont="1" applyFill="1" applyBorder="1" applyAlignment="1">
      <alignment horizontal="center"/>
    </xf>
    <xf numFmtId="0" fontId="4" fillId="0" borderId="39" xfId="0" applyFont="1" applyBorder="1"/>
    <xf numFmtId="0" fontId="4" fillId="0" borderId="40" xfId="0" applyFont="1" applyBorder="1"/>
    <xf numFmtId="0" fontId="7" fillId="0" borderId="27" xfId="0" applyFont="1" applyBorder="1" applyAlignment="1">
      <alignment horizontal="center" vertical="center" wrapText="1"/>
    </xf>
    <xf numFmtId="0" fontId="4" fillId="0" borderId="31" xfId="0" applyFont="1" applyBorder="1"/>
    <xf numFmtId="0" fontId="4" fillId="0" borderId="26" xfId="0" applyFont="1" applyBorder="1"/>
    <xf numFmtId="0" fontId="7" fillId="0" borderId="41" xfId="0" applyFont="1" applyBorder="1" applyAlignment="1">
      <alignment horizontal="center" vertical="center" wrapText="1"/>
    </xf>
    <xf numFmtId="0" fontId="4" fillId="0" borderId="42" xfId="0" applyFont="1" applyBorder="1"/>
    <xf numFmtId="0" fontId="4" fillId="0" borderId="43" xfId="0" applyFont="1" applyBorder="1"/>
    <xf numFmtId="0" fontId="8" fillId="0" borderId="34" xfId="0" applyFont="1" applyBorder="1" applyAlignment="1">
      <alignment horizontal="center" vertical="center"/>
    </xf>
    <xf numFmtId="0" fontId="4" fillId="0" borderId="33" xfId="0" applyFont="1" applyBorder="1"/>
    <xf numFmtId="0" fontId="4" fillId="0" borderId="47" xfId="0" applyFont="1" applyBorder="1"/>
    <xf numFmtId="0" fontId="8" fillId="0" borderId="34" xfId="0" applyFont="1" applyBorder="1" applyAlignment="1">
      <alignment horizontal="center" vertical="center" wrapText="1"/>
    </xf>
    <xf numFmtId="0" fontId="8" fillId="3" borderId="34"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4" fillId="0" borderId="49" xfId="0" applyFont="1" applyBorder="1"/>
    <xf numFmtId="0" fontId="8" fillId="0" borderId="32" xfId="0" applyFont="1" applyBorder="1" applyAlignment="1">
      <alignment horizontal="center" vertical="center" wrapText="1"/>
    </xf>
    <xf numFmtId="0" fontId="8" fillId="3" borderId="32"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6" fillId="2" borderId="35" xfId="0" applyFont="1" applyFill="1" applyBorder="1" applyAlignment="1">
      <alignment horizontal="center" vertical="center"/>
    </xf>
    <xf numFmtId="0" fontId="7" fillId="2" borderId="38" xfId="0" applyFont="1" applyFill="1" applyBorder="1" applyAlignment="1">
      <alignment horizontal="center" vertical="center"/>
    </xf>
    <xf numFmtId="0" fontId="8"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56" xfId="0" applyFont="1" applyBorder="1" applyAlignment="1">
      <alignment horizontal="center" vertical="center" wrapText="1"/>
    </xf>
    <xf numFmtId="0" fontId="4" fillId="0" borderId="57" xfId="0" applyFont="1" applyBorder="1"/>
    <xf numFmtId="0" fontId="4" fillId="0" borderId="60" xfId="0" applyFont="1" applyBorder="1"/>
    <xf numFmtId="0" fontId="7" fillId="0" borderId="27" xfId="0" applyFont="1" applyBorder="1" applyAlignment="1">
      <alignment horizontal="left" vertical="center" wrapText="1"/>
    </xf>
    <xf numFmtId="0" fontId="7" fillId="0" borderId="56" xfId="0" applyFont="1" applyBorder="1" applyAlignment="1">
      <alignment horizontal="left" vertical="center" wrapText="1"/>
    </xf>
    <xf numFmtId="0" fontId="7" fillId="0" borderId="31" xfId="0" applyFont="1" applyBorder="1" applyAlignment="1">
      <alignment horizontal="left" vertical="center" wrapText="1"/>
    </xf>
    <xf numFmtId="0" fontId="7" fillId="0" borderId="31" xfId="0" applyFont="1" applyBorder="1" applyAlignment="1">
      <alignment horizontal="center" vertical="center" wrapText="1"/>
    </xf>
    <xf numFmtId="0" fontId="7" fillId="0" borderId="17" xfId="0" applyFont="1" applyBorder="1" applyAlignment="1">
      <alignment vertical="center"/>
    </xf>
    <xf numFmtId="0" fontId="6" fillId="0" borderId="23" xfId="0" applyFont="1" applyBorder="1" applyAlignment="1">
      <alignment vertical="center"/>
    </xf>
    <xf numFmtId="0" fontId="7" fillId="0" borderId="17" xfId="0" applyFont="1" applyBorder="1" applyAlignment="1">
      <alignment vertical="center" wrapText="1"/>
    </xf>
    <xf numFmtId="0" fontId="7" fillId="0" borderId="48" xfId="0" applyFont="1" applyBorder="1" applyAlignment="1">
      <alignment vertical="center"/>
    </xf>
    <xf numFmtId="0" fontId="4" fillId="0" borderId="71" xfId="0" applyFont="1" applyBorder="1"/>
    <xf numFmtId="0" fontId="7" fillId="0" borderId="17" xfId="0" applyFont="1" applyBorder="1" applyAlignment="1">
      <alignment horizontal="left" vertical="center" wrapText="1"/>
    </xf>
    <xf numFmtId="0" fontId="7" fillId="0" borderId="67" xfId="0" applyFont="1" applyBorder="1" applyAlignment="1">
      <alignment horizontal="left" vertical="center" wrapText="1"/>
    </xf>
    <xf numFmtId="0" fontId="4" fillId="0" borderId="70" xfId="0" applyFont="1" applyBorder="1"/>
    <xf numFmtId="0" fontId="6" fillId="0" borderId="23" xfId="0" applyFont="1" applyBorder="1" applyAlignment="1">
      <alignment horizontal="left" vertical="center" wrapText="1"/>
    </xf>
    <xf numFmtId="0" fontId="7" fillId="0" borderId="48" xfId="0" applyFont="1" applyBorder="1" applyAlignment="1">
      <alignment horizontal="left" vertical="center" wrapText="1"/>
    </xf>
    <xf numFmtId="0" fontId="7" fillId="0" borderId="41" xfId="0" applyFont="1" applyBorder="1" applyAlignment="1">
      <alignment horizontal="left" vertical="center" wrapText="1"/>
    </xf>
    <xf numFmtId="0" fontId="7" fillId="0" borderId="62" xfId="0" applyFont="1" applyBorder="1" applyAlignment="1">
      <alignment horizontal="left" vertical="center" wrapText="1"/>
    </xf>
    <xf numFmtId="0" fontId="4" fillId="0" borderId="64" xfId="0" applyFont="1" applyBorder="1"/>
    <xf numFmtId="0" fontId="6" fillId="0" borderId="28" xfId="0" applyFont="1" applyBorder="1" applyAlignment="1">
      <alignment vertical="center"/>
    </xf>
    <xf numFmtId="0" fontId="4" fillId="0" borderId="51" xfId="0" applyFont="1" applyBorder="1"/>
    <xf numFmtId="0" fontId="8" fillId="0" borderId="54" xfId="0" applyFont="1" applyBorder="1" applyAlignment="1">
      <alignment horizontal="center" vertical="center" wrapText="1"/>
    </xf>
    <xf numFmtId="0" fontId="4" fillId="0" borderId="55" xfId="0" applyFont="1" applyBorder="1"/>
    <xf numFmtId="9" fontId="10" fillId="0" borderId="34" xfId="0" applyNumberFormat="1" applyFont="1" applyBorder="1" applyAlignment="1">
      <alignment horizontal="center" vertical="center" wrapText="1"/>
    </xf>
    <xf numFmtId="9" fontId="9" fillId="0" borderId="34" xfId="0" applyNumberFormat="1" applyFont="1" applyBorder="1" applyAlignment="1">
      <alignment horizontal="center" vertical="center" wrapText="1"/>
    </xf>
    <xf numFmtId="0" fontId="6" fillId="0" borderId="23" xfId="0" applyFont="1" applyBorder="1" applyAlignment="1">
      <alignment horizontal="left" vertical="top" wrapText="1"/>
    </xf>
    <xf numFmtId="0" fontId="7" fillId="0" borderId="17" xfId="0" applyFont="1" applyBorder="1" applyAlignment="1">
      <alignment horizontal="left" vertical="top" wrapText="1"/>
    </xf>
    <xf numFmtId="0" fontId="8" fillId="0" borderId="28" xfId="0" applyFont="1" applyBorder="1" applyAlignment="1">
      <alignment horizontal="left" vertical="center" wrapText="1"/>
    </xf>
    <xf numFmtId="0" fontId="4" fillId="0" borderId="29" xfId="0" applyFont="1" applyBorder="1"/>
    <xf numFmtId="0" fontId="8" fillId="0" borderId="54" xfId="0" applyFont="1" applyBorder="1" applyAlignment="1">
      <alignment horizontal="left" vertical="center" wrapText="1"/>
    </xf>
    <xf numFmtId="0" fontId="0" fillId="0" borderId="0" xfId="0"/>
    <xf numFmtId="0" fontId="12" fillId="0" borderId="34" xfId="0" applyFont="1" applyBorder="1" applyAlignment="1">
      <alignment horizontal="center" vertical="center" wrapText="1"/>
    </xf>
    <xf numFmtId="0" fontId="7" fillId="0" borderId="62" xfId="0" applyFont="1" applyBorder="1" applyAlignment="1">
      <alignment horizontal="right" vertical="center" wrapText="1"/>
    </xf>
    <xf numFmtId="0" fontId="4" fillId="0" borderId="63" xfId="0" applyFont="1" applyBorder="1"/>
    <xf numFmtId="0" fontId="8" fillId="0" borderId="53" xfId="0" applyFont="1" applyBorder="1" applyAlignment="1">
      <alignment horizontal="center" vertical="center" wrapText="1"/>
    </xf>
    <xf numFmtId="0" fontId="4" fillId="0" borderId="17" xfId="0" applyFont="1" applyBorder="1"/>
    <xf numFmtId="0" fontId="4" fillId="0" borderId="48" xfId="0" applyFont="1" applyBorder="1"/>
    <xf numFmtId="0" fontId="8" fillId="0" borderId="46" xfId="0" applyFont="1" applyBorder="1" applyAlignment="1">
      <alignment horizontal="center" vertical="center" wrapText="1"/>
    </xf>
    <xf numFmtId="0" fontId="8" fillId="3" borderId="58" xfId="0" applyFont="1" applyFill="1" applyBorder="1" applyAlignment="1">
      <alignment horizontal="center" vertical="center" wrapText="1"/>
    </xf>
    <xf numFmtId="0" fontId="4" fillId="0" borderId="59" xfId="0" applyFont="1" applyBorder="1"/>
    <xf numFmtId="0" fontId="7" fillId="0" borderId="28" xfId="0" applyFont="1" applyBorder="1" applyAlignment="1">
      <alignment horizontal="center" vertical="center" wrapText="1"/>
    </xf>
    <xf numFmtId="0" fontId="4" fillId="0" borderId="30" xfId="0" applyFont="1" applyBorder="1"/>
    <xf numFmtId="0" fontId="10" fillId="0" borderId="23" xfId="0" applyFont="1" applyBorder="1" applyAlignment="1">
      <alignment horizontal="center" vertical="center" wrapText="1"/>
    </xf>
    <xf numFmtId="0" fontId="4" fillId="0" borderId="22" xfId="0" applyFont="1" applyBorder="1"/>
    <xf numFmtId="0" fontId="4" fillId="0" borderId="54" xfId="0" applyFont="1" applyBorder="1"/>
    <xf numFmtId="0" fontId="4" fillId="0" borderId="61" xfId="0" applyFont="1" applyBorder="1"/>
    <xf numFmtId="9" fontId="6" fillId="0" borderId="23" xfId="0" applyNumberFormat="1" applyFont="1" applyBorder="1" applyAlignment="1">
      <alignment horizontal="left"/>
    </xf>
    <xf numFmtId="0" fontId="4" fillId="0" borderId="19"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8" fillId="0" borderId="14" xfId="0" applyFont="1" applyBorder="1" applyAlignment="1">
      <alignment vertical="center" wrapText="1"/>
    </xf>
    <xf numFmtId="0" fontId="4" fillId="0" borderId="15" xfId="0" applyFont="1" applyBorder="1"/>
    <xf numFmtId="0" fontId="8" fillId="0" borderId="21" xfId="0" applyFont="1" applyBorder="1" applyAlignment="1">
      <alignment horizontal="left" vertical="center" wrapText="1"/>
    </xf>
    <xf numFmtId="0" fontId="10" fillId="0" borderId="17" xfId="0" applyFont="1" applyBorder="1" applyAlignment="1">
      <alignment horizontal="center" vertical="center" wrapText="1"/>
    </xf>
    <xf numFmtId="0" fontId="11" fillId="0" borderId="17"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8" fillId="0" borderId="23" xfId="0" applyFont="1" applyBorder="1" applyAlignment="1">
      <alignment vertical="center" wrapText="1"/>
    </xf>
    <xf numFmtId="0" fontId="8" fillId="0" borderId="28" xfId="0" applyFont="1" applyBorder="1" applyAlignment="1">
      <alignment vertical="top" wrapText="1"/>
    </xf>
    <xf numFmtId="0" fontId="7" fillId="0" borderId="27" xfId="0" applyFont="1" applyBorder="1" applyAlignment="1">
      <alignment vertical="center" wrapText="1"/>
    </xf>
    <xf numFmtId="0" fontId="4" fillId="0" borderId="16" xfId="0" applyFont="1" applyBorder="1"/>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8" fillId="3" borderId="34" xfId="0" applyFont="1" applyFill="1" applyBorder="1" applyAlignment="1">
      <alignment horizontal="center" vertical="center"/>
    </xf>
    <xf numFmtId="0" fontId="8" fillId="0" borderId="23" xfId="0" applyFont="1" applyBorder="1" applyAlignment="1">
      <alignment horizontal="left" wrapText="1"/>
    </xf>
    <xf numFmtId="0" fontId="7" fillId="0" borderId="53" xfId="0" applyFont="1" applyBorder="1" applyAlignment="1">
      <alignment horizontal="center" vertical="center" wrapText="1"/>
    </xf>
    <xf numFmtId="0" fontId="12" fillId="0" borderId="53" xfId="0" applyFont="1" applyBorder="1" applyAlignment="1">
      <alignment horizontal="center" vertical="center" wrapText="1"/>
    </xf>
    <xf numFmtId="0" fontId="7" fillId="0" borderId="23" xfId="0" applyFont="1" applyBorder="1" applyAlignment="1">
      <alignment horizontal="right" vertical="center" wrapText="1"/>
    </xf>
    <xf numFmtId="0" fontId="13" fillId="0" borderId="67" xfId="0" applyFont="1" applyBorder="1" applyAlignment="1">
      <alignment horizontal="left" vertical="center" wrapText="1"/>
    </xf>
    <xf numFmtId="0" fontId="4" fillId="0" borderId="68" xfId="0" applyFont="1" applyBorder="1"/>
    <xf numFmtId="0" fontId="9" fillId="0" borderId="67" xfId="0" applyFont="1" applyBorder="1" applyAlignment="1">
      <alignment horizontal="left" vertical="center" wrapText="1"/>
    </xf>
    <xf numFmtId="0" fontId="4" fillId="0" borderId="69" xfId="0" applyFont="1" applyBorder="1"/>
    <xf numFmtId="0" fontId="8" fillId="0" borderId="54" xfId="0" applyFont="1" applyBorder="1"/>
    <xf numFmtId="0" fontId="9" fillId="0" borderId="48" xfId="0" applyFont="1" applyBorder="1" applyAlignment="1">
      <alignment horizontal="left" vertical="center" wrapText="1"/>
    </xf>
    <xf numFmtId="0" fontId="4" fillId="0" borderId="72" xfId="0" applyFont="1" applyBorder="1"/>
    <xf numFmtId="0" fontId="4" fillId="0" borderId="73" xfId="0" applyFont="1" applyBorder="1"/>
    <xf numFmtId="0" fontId="1" fillId="0" borderId="0" xfId="0" applyFont="1" applyAlignment="1">
      <alignment horizontal="left"/>
    </xf>
    <xf numFmtId="0" fontId="8" fillId="0" borderId="62" xfId="0" applyFont="1" applyBorder="1" applyAlignment="1">
      <alignment horizontal="left" vertical="center" wrapText="1"/>
    </xf>
    <xf numFmtId="0" fontId="4" fillId="0" borderId="74" xfId="0" applyFont="1" applyBorder="1"/>
    <xf numFmtId="0" fontId="8" fillId="0" borderId="28" xfId="0" applyFont="1" applyBorder="1" applyAlignment="1">
      <alignment vertical="center" wrapText="1"/>
    </xf>
    <xf numFmtId="0" fontId="8" fillId="0" borderId="28" xfId="0" applyFont="1" applyBorder="1" applyAlignment="1">
      <alignment horizontal="center" wrapText="1"/>
    </xf>
    <xf numFmtId="0" fontId="9" fillId="0" borderId="54" xfId="0" applyFont="1" applyBorder="1" applyAlignment="1">
      <alignment horizontal="center" vertical="center" wrapText="1"/>
    </xf>
    <xf numFmtId="0" fontId="7" fillId="2" borderId="67" xfId="0" applyFont="1" applyFill="1" applyBorder="1" applyAlignment="1">
      <alignment horizontal="left" vertical="center" wrapText="1"/>
    </xf>
    <xf numFmtId="0" fontId="10" fillId="0" borderId="4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huseyin.acun@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defaultColWidth="14.3984375" defaultRowHeight="15" customHeight="1" x14ac:dyDescent="0.45"/>
  <cols>
    <col min="1" max="1" width="8.73046875" customWidth="1"/>
    <col min="2" max="2" width="21.1328125" customWidth="1"/>
    <col min="3" max="3" width="10.73046875" customWidth="1"/>
    <col min="4" max="4" width="10" customWidth="1"/>
    <col min="5" max="5" width="17.3984375" customWidth="1"/>
    <col min="6" max="6" width="21.1328125" customWidth="1"/>
    <col min="7" max="11" width="10.73046875" customWidth="1"/>
    <col min="12" max="13" width="8.73046875" customWidth="1"/>
  </cols>
  <sheetData>
    <row r="1" spans="2:11" ht="14.25" x14ac:dyDescent="0.45">
      <c r="B1" s="1"/>
      <c r="C1" s="2"/>
      <c r="D1" s="2"/>
      <c r="E1" s="2"/>
      <c r="F1" s="2"/>
      <c r="G1" s="2"/>
      <c r="H1" s="2"/>
      <c r="I1" s="2"/>
      <c r="J1" s="2"/>
      <c r="K1" s="2"/>
    </row>
    <row r="2" spans="2:11" ht="14.25" x14ac:dyDescent="0.45">
      <c r="B2" s="123" t="s">
        <v>0</v>
      </c>
      <c r="C2" s="124"/>
      <c r="D2" s="124"/>
      <c r="E2" s="124"/>
      <c r="F2" s="124"/>
      <c r="G2" s="124"/>
      <c r="H2" s="124"/>
      <c r="I2" s="124"/>
      <c r="J2" s="124"/>
      <c r="K2" s="125"/>
    </row>
    <row r="3" spans="2:11" ht="14.25" x14ac:dyDescent="0.45">
      <c r="B3" s="126" t="s">
        <v>1</v>
      </c>
      <c r="C3" s="127"/>
      <c r="D3" s="127"/>
      <c r="E3" s="127"/>
      <c r="F3" s="127"/>
      <c r="G3" s="127"/>
      <c r="H3" s="127"/>
      <c r="I3" s="127"/>
      <c r="J3" s="127"/>
      <c r="K3" s="128"/>
    </row>
    <row r="4" spans="2:11" ht="14.25" x14ac:dyDescent="0.45">
      <c r="B4" s="129" t="s">
        <v>2</v>
      </c>
      <c r="C4" s="130"/>
      <c r="D4" s="130"/>
      <c r="E4" s="130"/>
      <c r="F4" s="130"/>
      <c r="G4" s="130"/>
      <c r="H4" s="130"/>
      <c r="I4" s="130"/>
      <c r="J4" s="130"/>
      <c r="K4" s="131"/>
    </row>
    <row r="5" spans="2:11" ht="14.25" x14ac:dyDescent="0.45">
      <c r="B5" s="132" t="s">
        <v>3</v>
      </c>
      <c r="C5" s="133"/>
      <c r="D5" s="133"/>
      <c r="E5" s="133"/>
      <c r="F5" s="133"/>
      <c r="G5" s="133"/>
      <c r="H5" s="133"/>
      <c r="I5" s="133"/>
      <c r="J5" s="133"/>
      <c r="K5" s="134"/>
    </row>
    <row r="6" spans="2:11" ht="14.25" x14ac:dyDescent="0.45">
      <c r="B6" s="3" t="s">
        <v>4</v>
      </c>
      <c r="C6" s="135" t="s">
        <v>5</v>
      </c>
      <c r="D6" s="124"/>
      <c r="E6" s="124"/>
      <c r="F6" s="124"/>
      <c r="G6" s="124"/>
      <c r="H6" s="124"/>
      <c r="I6" s="124"/>
      <c r="J6" s="124"/>
      <c r="K6" s="136"/>
    </row>
    <row r="7" spans="2:11" ht="14.25" x14ac:dyDescent="0.45">
      <c r="B7" s="4" t="s">
        <v>6</v>
      </c>
      <c r="C7" s="42" t="str">
        <f ca="1">IFERROR(__xludf.DUMMYFUNCTION("GOOGLETRANSLATE(C6,""tr"",""en"")"),"FACULTY OF LAW")</f>
        <v>FACULTY OF LAW</v>
      </c>
      <c r="D7" s="43"/>
      <c r="E7" s="43"/>
      <c r="F7" s="43"/>
      <c r="G7" s="43"/>
      <c r="H7" s="43"/>
      <c r="I7" s="43"/>
      <c r="J7" s="43"/>
      <c r="K7" s="122"/>
    </row>
    <row r="8" spans="2:11" ht="14.25" x14ac:dyDescent="0.45">
      <c r="B8" s="5" t="s">
        <v>7</v>
      </c>
      <c r="C8" s="137" t="s">
        <v>8</v>
      </c>
      <c r="D8" s="40"/>
      <c r="E8" s="40"/>
      <c r="F8" s="40"/>
      <c r="G8" s="40"/>
      <c r="H8" s="40"/>
      <c r="I8" s="40"/>
      <c r="J8" s="40"/>
      <c r="K8" s="118"/>
    </row>
    <row r="9" spans="2:11" ht="14.25" x14ac:dyDescent="0.45">
      <c r="B9" s="4" t="s">
        <v>9</v>
      </c>
      <c r="C9" s="42" t="str">
        <f ca="1">IFERROR(__xludf.DUMMYFUNCTION("GOOGLETRANSLATE(C8,""tr"",""en"")"),"LAW")</f>
        <v>LAW</v>
      </c>
      <c r="D9" s="43"/>
      <c r="E9" s="43"/>
      <c r="F9" s="43"/>
      <c r="G9" s="43"/>
      <c r="H9" s="43"/>
      <c r="I9" s="43"/>
      <c r="J9" s="43"/>
      <c r="K9" s="122"/>
    </row>
    <row r="10" spans="2:11" ht="14.25" x14ac:dyDescent="0.45">
      <c r="B10" s="5" t="s">
        <v>10</v>
      </c>
      <c r="C10" s="39" t="s">
        <v>8</v>
      </c>
      <c r="D10" s="40"/>
      <c r="E10" s="40"/>
      <c r="F10" s="40"/>
      <c r="G10" s="40"/>
      <c r="H10" s="40"/>
      <c r="I10" s="41"/>
      <c r="J10" s="71" t="s">
        <v>11</v>
      </c>
      <c r="K10" s="118"/>
    </row>
    <row r="11" spans="2:11" ht="15" customHeight="1" x14ac:dyDescent="0.45">
      <c r="B11" s="4" t="s">
        <v>12</v>
      </c>
      <c r="C11" s="42" t="str">
        <f ca="1">IFERROR(__xludf.DUMMYFUNCTION("GOOGLETRANSLATE(C10,""tr"",""en"")"),"LAW")</f>
        <v>LAW</v>
      </c>
      <c r="D11" s="43"/>
      <c r="E11" s="43"/>
      <c r="F11" s="43"/>
      <c r="G11" s="43"/>
      <c r="H11" s="43"/>
      <c r="I11" s="122"/>
      <c r="J11" s="138" t="s">
        <v>13</v>
      </c>
      <c r="K11" s="122"/>
    </row>
    <row r="12" spans="2:11" ht="14.25" x14ac:dyDescent="0.45">
      <c r="B12" s="5" t="s">
        <v>14</v>
      </c>
      <c r="C12" s="39" t="s">
        <v>15</v>
      </c>
      <c r="D12" s="40"/>
      <c r="E12" s="40"/>
      <c r="F12" s="40"/>
      <c r="G12" s="40"/>
      <c r="H12" s="40"/>
      <c r="I12" s="40"/>
      <c r="J12" s="40"/>
      <c r="K12" s="118"/>
    </row>
    <row r="13" spans="2:11" ht="14.25" x14ac:dyDescent="0.45">
      <c r="B13" s="4" t="s">
        <v>16</v>
      </c>
      <c r="C13" s="110"/>
      <c r="D13" s="43"/>
      <c r="E13" s="43"/>
      <c r="F13" s="43"/>
      <c r="G13" s="43"/>
      <c r="H13" s="43"/>
      <c r="I13" s="43"/>
      <c r="J13" s="43"/>
      <c r="K13" s="122"/>
    </row>
    <row r="14" spans="2:11" ht="15" customHeight="1" x14ac:dyDescent="0.45">
      <c r="B14" s="5" t="s">
        <v>17</v>
      </c>
      <c r="C14" s="137" t="s">
        <v>18</v>
      </c>
      <c r="D14" s="40"/>
      <c r="E14" s="40"/>
      <c r="F14" s="40"/>
      <c r="G14" s="40"/>
      <c r="H14" s="40"/>
      <c r="I14" s="40"/>
      <c r="J14" s="40"/>
      <c r="K14" s="118"/>
    </row>
    <row r="15" spans="2:11" ht="15" customHeight="1" x14ac:dyDescent="0.45">
      <c r="B15" s="4" t="s">
        <v>19</v>
      </c>
      <c r="C15" s="42" t="str">
        <f ca="1">IFERROR(__xludf.DUMMYFUNCTION("GOOGLETRANSLATE(C14,""tr"",""en"")"),"Property Law II")</f>
        <v>Property Law II</v>
      </c>
      <c r="D15" s="43"/>
      <c r="E15" s="43"/>
      <c r="F15" s="43"/>
      <c r="G15" s="43"/>
      <c r="H15" s="43"/>
      <c r="I15" s="43"/>
      <c r="J15" s="43"/>
      <c r="K15" s="122"/>
    </row>
    <row r="16" spans="2:11" ht="14.25" x14ac:dyDescent="0.45">
      <c r="B16" s="5" t="s">
        <v>20</v>
      </c>
      <c r="C16" s="39" t="s">
        <v>21</v>
      </c>
      <c r="D16" s="40"/>
      <c r="E16" s="40"/>
      <c r="F16" s="41"/>
      <c r="G16" s="89" t="s">
        <v>22</v>
      </c>
      <c r="H16" s="41"/>
      <c r="I16" s="39" t="s">
        <v>23</v>
      </c>
      <c r="J16" s="40"/>
      <c r="K16" s="118"/>
    </row>
    <row r="17" spans="2:11" ht="14.25" x14ac:dyDescent="0.45">
      <c r="B17" s="4" t="s">
        <v>24</v>
      </c>
      <c r="C17" s="42" t="str">
        <f ca="1">IFERROR(__xludf.DUMMYFUNCTION("GOOGLETRANSLATE(C16,""tr"",""en"")"),"Turkish")</f>
        <v>Turkish</v>
      </c>
      <c r="D17" s="43"/>
      <c r="E17" s="43"/>
      <c r="F17" s="122"/>
      <c r="G17" s="139" t="s">
        <v>25</v>
      </c>
      <c r="H17" s="44"/>
      <c r="I17" s="42" t="str">
        <f ca="1">IFERROR(__xludf.DUMMYFUNCTION("GOOGLETRANSLATE(I16,""tr"",""en"")"),"Licence")</f>
        <v>Licence</v>
      </c>
      <c r="J17" s="43"/>
      <c r="K17" s="122"/>
    </row>
    <row r="18" spans="2:11" ht="14.25" x14ac:dyDescent="0.45">
      <c r="B18" s="5" t="s">
        <v>26</v>
      </c>
      <c r="C18" s="39" t="s">
        <v>23</v>
      </c>
      <c r="D18" s="40"/>
      <c r="E18" s="40"/>
      <c r="F18" s="41"/>
      <c r="G18" s="89" t="s">
        <v>27</v>
      </c>
      <c r="H18" s="41"/>
      <c r="I18" s="39">
        <v>5</v>
      </c>
      <c r="J18" s="40"/>
      <c r="K18" s="118"/>
    </row>
    <row r="19" spans="2:11" ht="14.25" x14ac:dyDescent="0.45">
      <c r="B19" s="4" t="s">
        <v>28</v>
      </c>
      <c r="C19" s="140" t="s">
        <v>29</v>
      </c>
      <c r="D19" s="43"/>
      <c r="E19" s="43"/>
      <c r="F19" s="44"/>
      <c r="G19" s="139" t="s">
        <v>30</v>
      </c>
      <c r="H19" s="44"/>
      <c r="I19" s="110"/>
      <c r="J19" s="43"/>
      <c r="K19" s="122"/>
    </row>
    <row r="20" spans="2:11" ht="15" customHeight="1" x14ac:dyDescent="0.45">
      <c r="B20" s="5" t="s">
        <v>31</v>
      </c>
      <c r="C20" s="137">
        <v>4</v>
      </c>
      <c r="D20" s="40"/>
      <c r="E20" s="40"/>
      <c r="F20" s="40"/>
      <c r="G20" s="40"/>
      <c r="H20" s="40"/>
      <c r="I20" s="40"/>
      <c r="J20" s="40"/>
      <c r="K20" s="118"/>
    </row>
    <row r="21" spans="2:11" ht="16.5" customHeight="1" x14ac:dyDescent="0.45">
      <c r="B21" s="4" t="s">
        <v>32</v>
      </c>
      <c r="C21" s="141">
        <v>4</v>
      </c>
      <c r="D21" s="43"/>
      <c r="E21" s="43"/>
      <c r="F21" s="43"/>
      <c r="G21" s="43"/>
      <c r="H21" s="43"/>
      <c r="I21" s="43"/>
      <c r="J21" s="43"/>
      <c r="K21" s="122"/>
    </row>
    <row r="22" spans="2:11" ht="15" customHeight="1" x14ac:dyDescent="0.45">
      <c r="B22" s="5" t="s">
        <v>33</v>
      </c>
      <c r="C22" s="137">
        <v>5</v>
      </c>
      <c r="D22" s="40"/>
      <c r="E22" s="40"/>
      <c r="F22" s="40"/>
      <c r="G22" s="40"/>
      <c r="H22" s="40"/>
      <c r="I22" s="40"/>
      <c r="J22" s="40"/>
      <c r="K22" s="118"/>
    </row>
    <row r="23" spans="2:11" ht="16.5" customHeight="1" x14ac:dyDescent="0.45">
      <c r="B23" s="4" t="s">
        <v>34</v>
      </c>
      <c r="C23" s="141">
        <v>5</v>
      </c>
      <c r="D23" s="43"/>
      <c r="E23" s="43"/>
      <c r="F23" s="43"/>
      <c r="G23" s="43"/>
      <c r="H23" s="43"/>
      <c r="I23" s="43"/>
      <c r="J23" s="43"/>
      <c r="K23" s="122"/>
    </row>
    <row r="24" spans="2:11" ht="15.75" customHeight="1" x14ac:dyDescent="0.45">
      <c r="B24" s="5" t="s">
        <v>35</v>
      </c>
      <c r="C24" s="137" t="s">
        <v>36</v>
      </c>
      <c r="D24" s="40"/>
      <c r="E24" s="40"/>
      <c r="F24" s="40"/>
      <c r="G24" s="40"/>
      <c r="H24" s="40"/>
      <c r="I24" s="40"/>
      <c r="J24" s="40"/>
      <c r="K24" s="118"/>
    </row>
    <row r="25" spans="2:11" ht="15.75" customHeight="1" x14ac:dyDescent="0.45">
      <c r="B25" s="4" t="s">
        <v>37</v>
      </c>
      <c r="C25" s="42" t="str">
        <f ca="1">IFERROR(__xludf.DUMMYFUNCTION("GOOGLETRANSLATE(C24,""tr"",""en"")"),"Letter Grade")</f>
        <v>Letter Grade</v>
      </c>
      <c r="D25" s="43"/>
      <c r="E25" s="43"/>
      <c r="F25" s="43"/>
      <c r="G25" s="43"/>
      <c r="H25" s="43"/>
      <c r="I25" s="43"/>
      <c r="J25" s="43"/>
      <c r="K25" s="122"/>
    </row>
    <row r="26" spans="2:11" ht="15" customHeight="1" x14ac:dyDescent="0.45">
      <c r="B26" s="5" t="s">
        <v>38</v>
      </c>
      <c r="C26" s="137" t="s">
        <v>39</v>
      </c>
      <c r="D26" s="40"/>
      <c r="E26" s="40"/>
      <c r="F26" s="40"/>
      <c r="G26" s="40"/>
      <c r="H26" s="40"/>
      <c r="I26" s="40"/>
      <c r="J26" s="40"/>
      <c r="K26" s="118"/>
    </row>
    <row r="27" spans="2:11" ht="15" customHeight="1" x14ac:dyDescent="0.45">
      <c r="B27" s="4" t="s">
        <v>40</v>
      </c>
      <c r="C27" s="42" t="str">
        <f ca="1">IFERROR(__xludf.DUMMYFUNCTION("GOOGLETRANSLATE(C26,""tr"",""en"")"),"LAW 301")</f>
        <v>LAW 301</v>
      </c>
      <c r="D27" s="43"/>
      <c r="E27" s="43"/>
      <c r="F27" s="43"/>
      <c r="G27" s="43"/>
      <c r="H27" s="43"/>
      <c r="I27" s="43"/>
      <c r="J27" s="43"/>
      <c r="K27" s="122"/>
    </row>
    <row r="28" spans="2:11" ht="15" customHeight="1" x14ac:dyDescent="0.45">
      <c r="B28" s="5" t="s">
        <v>41</v>
      </c>
      <c r="C28" s="137" t="s">
        <v>42</v>
      </c>
      <c r="D28" s="40"/>
      <c r="E28" s="40"/>
      <c r="F28" s="40"/>
      <c r="G28" s="40"/>
      <c r="H28" s="40"/>
      <c r="I28" s="40"/>
      <c r="J28" s="40"/>
      <c r="K28" s="118"/>
    </row>
    <row r="29" spans="2:11" ht="15" customHeight="1" x14ac:dyDescent="0.45">
      <c r="B29" s="4" t="s">
        <v>43</v>
      </c>
      <c r="C29" s="42" t="str">
        <f ca="1">IFERROR(__xludf.DUMMYFUNCTION("GOOGLETRANSLATE(C28,""tr"",""en"")"),"None")</f>
        <v>None</v>
      </c>
      <c r="D29" s="43"/>
      <c r="E29" s="43"/>
      <c r="F29" s="43"/>
      <c r="G29" s="43"/>
      <c r="H29" s="43"/>
      <c r="I29" s="43"/>
      <c r="J29" s="43"/>
      <c r="K29" s="122"/>
    </row>
    <row r="30" spans="2:11" ht="15.75" customHeight="1" x14ac:dyDescent="0.45">
      <c r="B30" s="5" t="s">
        <v>44</v>
      </c>
      <c r="C30" s="142" t="s">
        <v>45</v>
      </c>
      <c r="D30" s="40"/>
      <c r="E30" s="40"/>
      <c r="F30" s="40"/>
      <c r="G30" s="40"/>
      <c r="H30" s="40"/>
      <c r="I30" s="40"/>
      <c r="J30" s="40"/>
      <c r="K30" s="118"/>
    </row>
    <row r="31" spans="2:11" ht="15.75" customHeight="1" x14ac:dyDescent="0.45">
      <c r="B31" s="6" t="s">
        <v>46</v>
      </c>
      <c r="C31" s="42" t="str">
        <f ca="1">IFERROR(__xludf.DUMMYFUNCTION("GOOGLETRANSLATE(C30,""tr"",""en"")"),"Only departmental students can take the course.")</f>
        <v>Only departmental students can take the course.</v>
      </c>
      <c r="D31" s="43"/>
      <c r="E31" s="43"/>
      <c r="F31" s="43"/>
      <c r="G31" s="43"/>
      <c r="H31" s="43"/>
      <c r="I31" s="43"/>
      <c r="J31" s="43"/>
      <c r="K31" s="122"/>
    </row>
    <row r="32" spans="2:11" ht="27" customHeight="1" x14ac:dyDescent="0.45">
      <c r="B32" s="7" t="s">
        <v>47</v>
      </c>
      <c r="C32" s="143" t="s">
        <v>48</v>
      </c>
      <c r="D32" s="103"/>
      <c r="E32" s="103"/>
      <c r="F32" s="103"/>
      <c r="G32" s="103"/>
      <c r="H32" s="103"/>
      <c r="I32" s="103"/>
      <c r="J32" s="103"/>
      <c r="K32" s="116"/>
    </row>
    <row r="33" spans="2:11" ht="27.75" customHeight="1" x14ac:dyDescent="0.45">
      <c r="B33" s="4" t="s">
        <v>49</v>
      </c>
      <c r="C33" s="42" t="str">
        <f ca="1">IFERROR(__xludf.DUMMYFUNCTION("GOOGLETRANSLATE(C32,""tr"",""en"")"),"Explaining the concept of property, its content, subject, types, limited real rights and mortgage rights.")</f>
        <v>Explaining the concept of property, its content, subject, types, limited real rights and mortgage rights.</v>
      </c>
      <c r="D33" s="43"/>
      <c r="E33" s="43"/>
      <c r="F33" s="43"/>
      <c r="G33" s="43"/>
      <c r="H33" s="43"/>
      <c r="I33" s="43"/>
      <c r="J33" s="43"/>
      <c r="K33" s="122"/>
    </row>
    <row r="34" spans="2:11" ht="15.75" customHeight="1" x14ac:dyDescent="0.45">
      <c r="B34" s="8" t="s">
        <v>50</v>
      </c>
      <c r="C34" s="39" t="s">
        <v>51</v>
      </c>
      <c r="D34" s="40"/>
      <c r="E34" s="40"/>
      <c r="F34" s="40"/>
      <c r="G34" s="40"/>
      <c r="H34" s="40"/>
      <c r="I34" s="40"/>
      <c r="J34" s="40"/>
      <c r="K34" s="118"/>
    </row>
    <row r="35" spans="2:11" ht="30.75" customHeight="1" x14ac:dyDescent="0.45">
      <c r="B35" s="6" t="s">
        <v>52</v>
      </c>
      <c r="C35" s="42" t="str">
        <f ca="1">IFERROR(__xludf.DUMMYFUNCTION("GOOGLETRANSLATE(C34,""tr"",""en"")"),"In the course content, the concept of property will be explained to students in detail, and basic concepts related to property, such as limited real rights and mortgage rights, will be examined.")</f>
        <v>In the course content, the concept of property will be explained to students in detail, and basic concepts related to property, such as limited real rights and mortgage rights, will be examined.</v>
      </c>
      <c r="D35" s="43"/>
      <c r="E35" s="43"/>
      <c r="F35" s="43"/>
      <c r="G35" s="43"/>
      <c r="H35" s="43"/>
      <c r="I35" s="43"/>
      <c r="J35" s="43"/>
      <c r="K35" s="122"/>
    </row>
    <row r="36" spans="2:11" ht="15.75" customHeight="1" x14ac:dyDescent="0.45">
      <c r="B36" s="144" t="s">
        <v>53</v>
      </c>
      <c r="C36" s="146" t="s">
        <v>54</v>
      </c>
      <c r="D36" s="102" t="s">
        <v>55</v>
      </c>
      <c r="E36" s="103"/>
      <c r="F36" s="103"/>
      <c r="G36" s="103"/>
      <c r="H36" s="103"/>
      <c r="I36" s="103"/>
      <c r="J36" s="103"/>
      <c r="K36" s="116"/>
    </row>
    <row r="37" spans="2:11" ht="15.75" customHeight="1" x14ac:dyDescent="0.45">
      <c r="B37" s="54"/>
      <c r="C37" s="60"/>
      <c r="D37" s="42" t="str">
        <f ca="1">IFERROR(__xludf.DUMMYFUNCTION("GOOGLETRANSLATE(D36,""tr"",""en"")"),"Will know in detail what the restrictions on real estate ownership are and how they will be applied and will have the ability to resolve disputes in practice")</f>
        <v>Will know in detail what the restrictions on real estate ownership are and how they will be applied and will have the ability to resolve disputes in practice</v>
      </c>
      <c r="E37" s="43"/>
      <c r="F37" s="43"/>
      <c r="G37" s="43"/>
      <c r="H37" s="43"/>
      <c r="I37" s="43"/>
      <c r="J37" s="43"/>
      <c r="K37" s="122"/>
    </row>
    <row r="38" spans="2:11" ht="15.75" customHeight="1" x14ac:dyDescent="0.45">
      <c r="B38" s="54"/>
      <c r="C38" s="147" t="s">
        <v>56</v>
      </c>
      <c r="D38" s="39" t="s">
        <v>57</v>
      </c>
      <c r="E38" s="40"/>
      <c r="F38" s="40"/>
      <c r="G38" s="40"/>
      <c r="H38" s="40"/>
      <c r="I38" s="40"/>
      <c r="J38" s="40"/>
      <c r="K38" s="118"/>
    </row>
    <row r="39" spans="2:11" ht="15.75" customHeight="1" x14ac:dyDescent="0.45">
      <c r="B39" s="54"/>
      <c r="C39" s="60"/>
      <c r="D39" s="42" t="str">
        <f ca="1">IFERROR(__xludf.DUMMYFUNCTION("GOOGLETRANSLATE(D38,""tr"",""en"")"),"Will Have Detailed Information About the Liability of the Real Estate Owner")</f>
        <v>Will Have Detailed Information About the Liability of the Real Estate Owner</v>
      </c>
      <c r="E39" s="43"/>
      <c r="F39" s="43"/>
      <c r="G39" s="43"/>
      <c r="H39" s="43"/>
      <c r="I39" s="43"/>
      <c r="J39" s="43"/>
      <c r="K39" s="122"/>
    </row>
    <row r="40" spans="2:11" ht="15.75" customHeight="1" x14ac:dyDescent="0.45">
      <c r="B40" s="54"/>
      <c r="C40" s="147" t="s">
        <v>58</v>
      </c>
      <c r="D40" s="39" t="s">
        <v>59</v>
      </c>
      <c r="E40" s="40"/>
      <c r="F40" s="40"/>
      <c r="G40" s="40"/>
      <c r="H40" s="40"/>
      <c r="I40" s="40"/>
      <c r="J40" s="40"/>
      <c r="K40" s="118"/>
    </row>
    <row r="41" spans="2:11" ht="15.75" customHeight="1" x14ac:dyDescent="0.45">
      <c r="B41" s="54"/>
      <c r="C41" s="60"/>
      <c r="D41" s="42" t="str">
        <f ca="1">IFERROR(__xludf.DUMMYFUNCTION("GOOGLETRANSLATE(D40,""tr"",""en"")"),"It will be the judge of the disputes and solutions arising from the condominium ownership and condominium ownership.")</f>
        <v>It will be the judge of the disputes and solutions arising from the condominium ownership and condominium ownership.</v>
      </c>
      <c r="E41" s="43"/>
      <c r="F41" s="43"/>
      <c r="G41" s="43"/>
      <c r="H41" s="43"/>
      <c r="I41" s="43"/>
      <c r="J41" s="43"/>
      <c r="K41" s="122"/>
    </row>
    <row r="42" spans="2:11" ht="15.75" customHeight="1" x14ac:dyDescent="0.45">
      <c r="B42" s="54"/>
      <c r="C42" s="147" t="s">
        <v>60</v>
      </c>
      <c r="D42" s="39" t="s">
        <v>61</v>
      </c>
      <c r="E42" s="40"/>
      <c r="F42" s="40"/>
      <c r="G42" s="40"/>
      <c r="H42" s="40"/>
      <c r="I42" s="40"/>
      <c r="J42" s="40"/>
      <c r="K42" s="118"/>
    </row>
    <row r="43" spans="2:11" ht="15.75" customHeight="1" x14ac:dyDescent="0.45">
      <c r="B43" s="54"/>
      <c r="C43" s="60"/>
      <c r="D43" s="42" t="str">
        <f ca="1">IFERROR(__xludf.DUMMYFUNCTION("GOOGLETRANSLATE(D42,""tr"",""en"")"),"Will Have Detailed Information About Movable Property and How to Acquire It")</f>
        <v>Will Have Detailed Information About Movable Property and How to Acquire It</v>
      </c>
      <c r="E43" s="43"/>
      <c r="F43" s="43"/>
      <c r="G43" s="43"/>
      <c r="H43" s="43"/>
      <c r="I43" s="43"/>
      <c r="J43" s="43"/>
      <c r="K43" s="122"/>
    </row>
    <row r="44" spans="2:11" ht="15.75" customHeight="1" x14ac:dyDescent="0.45">
      <c r="B44" s="54"/>
      <c r="C44" s="147" t="s">
        <v>62</v>
      </c>
      <c r="D44" s="39" t="s">
        <v>63</v>
      </c>
      <c r="E44" s="40"/>
      <c r="F44" s="40"/>
      <c r="G44" s="40"/>
      <c r="H44" s="40"/>
      <c r="I44" s="40"/>
      <c r="J44" s="40"/>
      <c r="K44" s="118"/>
    </row>
    <row r="45" spans="2:11" ht="15.75" customHeight="1" x14ac:dyDescent="0.45">
      <c r="B45" s="145"/>
      <c r="C45" s="60"/>
      <c r="D45" s="42" t="str">
        <f ca="1">IFERROR(__xludf.DUMMYFUNCTION("GOOGLETRANSLATE(D44,""tr"",""en"")"),"Will have basic knowledge about limited real rights and will be able to resolve disputes that may arise regarding limited real rights.")</f>
        <v>Will have basic knowledge about limited real rights and will be able to resolve disputes that may arise regarding limited real rights.</v>
      </c>
      <c r="E45" s="43"/>
      <c r="F45" s="43"/>
      <c r="G45" s="43"/>
      <c r="H45" s="43"/>
      <c r="I45" s="43"/>
      <c r="J45" s="43"/>
      <c r="K45" s="122"/>
    </row>
    <row r="46" spans="2:11" ht="18.75" customHeight="1" x14ac:dyDescent="0.45">
      <c r="B46" s="47" t="s">
        <v>64</v>
      </c>
      <c r="C46" s="48"/>
      <c r="D46" s="48"/>
      <c r="E46" s="48"/>
      <c r="F46" s="48"/>
      <c r="G46" s="48"/>
      <c r="H46" s="48"/>
      <c r="I46" s="48"/>
      <c r="J46" s="48"/>
      <c r="K46" s="49"/>
    </row>
    <row r="47" spans="2:11" ht="16.5" customHeight="1" x14ac:dyDescent="0.45">
      <c r="B47" s="50" t="s">
        <v>65</v>
      </c>
      <c r="C47" s="51"/>
      <c r="D47" s="51"/>
      <c r="E47" s="51"/>
      <c r="F47" s="51"/>
      <c r="G47" s="51"/>
      <c r="H47" s="51"/>
      <c r="I47" s="51"/>
      <c r="J47" s="51"/>
      <c r="K47" s="52"/>
    </row>
    <row r="48" spans="2:11" ht="15.75" customHeight="1" x14ac:dyDescent="0.45">
      <c r="B48" s="53" t="s">
        <v>66</v>
      </c>
      <c r="C48" s="56" t="s">
        <v>67</v>
      </c>
      <c r="D48" s="57"/>
      <c r="E48" s="57"/>
      <c r="F48" s="58"/>
      <c r="G48" s="9" t="s">
        <v>68</v>
      </c>
      <c r="H48" s="9" t="s">
        <v>69</v>
      </c>
      <c r="I48" s="9" t="s">
        <v>70</v>
      </c>
      <c r="J48" s="9" t="s">
        <v>71</v>
      </c>
      <c r="K48" s="10" t="s">
        <v>72</v>
      </c>
    </row>
    <row r="49" spans="2:13" ht="30" customHeight="1" x14ac:dyDescent="0.45">
      <c r="B49" s="54"/>
      <c r="C49" s="11" t="s">
        <v>73</v>
      </c>
      <c r="D49" s="39" t="s">
        <v>74</v>
      </c>
      <c r="E49" s="40"/>
      <c r="F49" s="41"/>
      <c r="G49" s="62" t="s">
        <v>75</v>
      </c>
      <c r="H49" s="59" t="s">
        <v>75</v>
      </c>
      <c r="I49" s="59" t="s">
        <v>75</v>
      </c>
      <c r="J49" s="148" t="s">
        <v>75</v>
      </c>
      <c r="K49" s="45" t="s">
        <v>75</v>
      </c>
      <c r="M49" s="12"/>
    </row>
    <row r="50" spans="2:13" ht="30" customHeight="1" x14ac:dyDescent="0.45">
      <c r="B50" s="54"/>
      <c r="C50" s="13" t="s">
        <v>76</v>
      </c>
      <c r="D50" s="42" t="str">
        <f ca="1">IFERROR(__xludf.DUMMYFUNCTION("GOOGLETRANSLATE(D49,""tr"",""en"")"),"Ability to communicate effectively in Turkish and English using verbal, written and visual methods, write reports and make presentations.")</f>
        <v>Ability to communicate effectively in Turkish and English using verbal, written and visual methods, write reports and make presentations.</v>
      </c>
      <c r="E50" s="43"/>
      <c r="F50" s="44"/>
      <c r="G50" s="60"/>
      <c r="H50" s="60"/>
      <c r="I50" s="60"/>
      <c r="J50" s="60"/>
      <c r="K50" s="61"/>
      <c r="M50" s="12"/>
    </row>
    <row r="51" spans="2:13" ht="30" customHeight="1" x14ac:dyDescent="0.45">
      <c r="B51" s="54"/>
      <c r="C51" s="14" t="s">
        <v>77</v>
      </c>
      <c r="D51" s="39" t="s">
        <v>78</v>
      </c>
      <c r="E51" s="40"/>
      <c r="F51" s="41"/>
      <c r="G51" s="59"/>
      <c r="H51" s="59" t="s">
        <v>75</v>
      </c>
      <c r="I51" s="59" t="s">
        <v>75</v>
      </c>
      <c r="J51" s="148"/>
      <c r="K51" s="45" t="s">
        <v>75</v>
      </c>
      <c r="M51" s="12"/>
    </row>
    <row r="52" spans="2:13" ht="30" customHeight="1" x14ac:dyDescent="0.45">
      <c r="B52" s="54"/>
      <c r="C52" s="15" t="s">
        <v>79</v>
      </c>
      <c r="D52" s="42" t="str">
        <f ca="1">IFERROR(__xludf.DUMMYFUNCTION("GOOGLETRANSLATE(D51,""tr"",""en"")"),"Ability to work effectively both individually and in interdisciplinary and multidisciplinary teams.")</f>
        <v>Ability to work effectively both individually and in interdisciplinary and multidisciplinary teams.</v>
      </c>
      <c r="E52" s="43"/>
      <c r="F52" s="44"/>
      <c r="G52" s="60"/>
      <c r="H52" s="60"/>
      <c r="I52" s="60"/>
      <c r="J52" s="60"/>
      <c r="K52" s="61"/>
      <c r="M52" s="12"/>
    </row>
    <row r="53" spans="2:13" ht="30" customHeight="1" x14ac:dyDescent="0.45">
      <c r="B53" s="54"/>
      <c r="C53" s="11" t="s">
        <v>80</v>
      </c>
      <c r="D53" s="39" t="s">
        <v>81</v>
      </c>
      <c r="E53" s="40"/>
      <c r="F53" s="41"/>
      <c r="G53" s="59" t="s">
        <v>75</v>
      </c>
      <c r="H53" s="59" t="s">
        <v>75</v>
      </c>
      <c r="I53" s="59" t="s">
        <v>75</v>
      </c>
      <c r="J53" s="148" t="s">
        <v>75</v>
      </c>
      <c r="K53" s="45" t="s">
        <v>75</v>
      </c>
      <c r="M53" s="12"/>
    </row>
    <row r="54" spans="2:13" ht="30" customHeight="1" x14ac:dyDescent="0.45">
      <c r="B54" s="54"/>
      <c r="C54" s="13" t="s">
        <v>82</v>
      </c>
      <c r="D54" s="42" t="str">
        <f ca="1">IFERROR(__xludf.DUMMYFUNCTION("GOOGLETRANSLATE(D53,""tr"",""en"")"),"Awareness of the necessity of lifelong learning and the ability to access information, follow developments in science and technology, and constantly renew oneself.")</f>
        <v>Awareness of the necessity of lifelong learning and the ability to access information, follow developments in science and technology, and constantly renew oneself.</v>
      </c>
      <c r="E54" s="43"/>
      <c r="F54" s="44"/>
      <c r="G54" s="60"/>
      <c r="H54" s="60"/>
      <c r="I54" s="60"/>
      <c r="J54" s="60"/>
      <c r="K54" s="61"/>
      <c r="M54" s="12"/>
    </row>
    <row r="55" spans="2:13" ht="30" customHeight="1" x14ac:dyDescent="0.45">
      <c r="B55" s="54"/>
      <c r="C55" s="14" t="s">
        <v>83</v>
      </c>
      <c r="D55" s="39" t="s">
        <v>84</v>
      </c>
      <c r="E55" s="40"/>
      <c r="F55" s="41"/>
      <c r="G55" s="59"/>
      <c r="H55" s="59" t="s">
        <v>75</v>
      </c>
      <c r="I55" s="59"/>
      <c r="J55" s="148" t="s">
        <v>75</v>
      </c>
      <c r="K55" s="45" t="s">
        <v>75</v>
      </c>
      <c r="M55" s="12"/>
    </row>
    <row r="56" spans="2:13" ht="30" customHeight="1" x14ac:dyDescent="0.45">
      <c r="B56" s="54"/>
      <c r="C56" s="15" t="s">
        <v>85</v>
      </c>
      <c r="D56" s="42" t="str">
        <f ca="1">IFERROR(__xludf.DUMMYFUNCTION("GOOGLETRANSLATE(D55,""tr"",""en"")"),"Knowledge of project management, risk management, innovation and change management, entrepreneurship and sustainable development.")</f>
        <v>Knowledge of project management, risk management, innovation and change management, entrepreneurship and sustainable development.</v>
      </c>
      <c r="E56" s="43"/>
      <c r="F56" s="44"/>
      <c r="G56" s="60"/>
      <c r="H56" s="60"/>
      <c r="I56" s="60"/>
      <c r="J56" s="60"/>
      <c r="K56" s="61"/>
      <c r="M56" s="12"/>
    </row>
    <row r="57" spans="2:13" ht="30" customHeight="1" x14ac:dyDescent="0.45">
      <c r="B57" s="54"/>
      <c r="C57" s="11" t="s">
        <v>86</v>
      </c>
      <c r="D57" s="149" t="s">
        <v>87</v>
      </c>
      <c r="E57" s="40"/>
      <c r="F57" s="41"/>
      <c r="G57" s="59"/>
      <c r="H57" s="59" t="s">
        <v>75</v>
      </c>
      <c r="I57" s="59"/>
      <c r="J57" s="148"/>
      <c r="K57" s="45" t="s">
        <v>75</v>
      </c>
      <c r="M57" s="12"/>
    </row>
    <row r="58" spans="2:13" ht="30" customHeight="1" x14ac:dyDescent="0.45">
      <c r="B58" s="54"/>
      <c r="C58" s="16" t="s">
        <v>88</v>
      </c>
      <c r="D58" s="42" t="str">
        <f ca="1">IFERROR(__xludf.DUMMYFUNCTION("GOOGLETRANSLATE(D57,""tr"",""en"")"),"Awareness of sectors and ability to prepare business plans.")</f>
        <v>Awareness of sectors and ability to prepare business plans.</v>
      </c>
      <c r="E58" s="43"/>
      <c r="F58" s="44"/>
      <c r="G58" s="60"/>
      <c r="H58" s="60"/>
      <c r="I58" s="60"/>
      <c r="J58" s="60"/>
      <c r="K58" s="61"/>
      <c r="M58" s="12"/>
    </row>
    <row r="59" spans="2:13" ht="30" customHeight="1" x14ac:dyDescent="0.45">
      <c r="B59" s="54"/>
      <c r="C59" s="11" t="s">
        <v>89</v>
      </c>
      <c r="D59" s="39" t="s">
        <v>90</v>
      </c>
      <c r="E59" s="40"/>
      <c r="F59" s="41"/>
      <c r="G59" s="59" t="s">
        <v>75</v>
      </c>
      <c r="H59" s="59" t="s">
        <v>75</v>
      </c>
      <c r="I59" s="59" t="s">
        <v>75</v>
      </c>
      <c r="J59" s="63" t="s">
        <v>75</v>
      </c>
      <c r="K59" s="45" t="s">
        <v>75</v>
      </c>
      <c r="M59" s="12"/>
    </row>
    <row r="60" spans="2:13" ht="30" customHeight="1" x14ac:dyDescent="0.45">
      <c r="B60" s="55"/>
      <c r="C60" s="17" t="s">
        <v>91</v>
      </c>
      <c r="D60" s="42" t="str">
        <f ca="1">IFERROR(__xludf.DUMMYFUNCTION("GOOGLETRANSLATE(D59,""tr"",""en"")"),"Awareness of professional and ethical responsibility and acting in accordance with ethical principles.")</f>
        <v>Awareness of professional and ethical responsibility and acting in accordance with ethical principles.</v>
      </c>
      <c r="E60" s="43"/>
      <c r="F60" s="44"/>
      <c r="G60" s="65"/>
      <c r="H60" s="65"/>
      <c r="I60" s="65"/>
      <c r="J60" s="65"/>
      <c r="K60" s="46"/>
      <c r="M60" s="12"/>
    </row>
    <row r="61" spans="2:13" ht="30" customHeight="1" x14ac:dyDescent="0.45">
      <c r="B61" s="80" t="s">
        <v>92</v>
      </c>
      <c r="C61" s="18" t="s">
        <v>93</v>
      </c>
      <c r="D61" s="102" t="s">
        <v>94</v>
      </c>
      <c r="E61" s="103"/>
      <c r="F61" s="95"/>
      <c r="G61" s="66" t="s">
        <v>75</v>
      </c>
      <c r="H61" s="66" t="s">
        <v>75</v>
      </c>
      <c r="I61" s="66" t="s">
        <v>75</v>
      </c>
      <c r="J61" s="67" t="s">
        <v>75</v>
      </c>
      <c r="K61" s="68" t="s">
        <v>75</v>
      </c>
    </row>
    <row r="62" spans="2:13" ht="30" customHeight="1" x14ac:dyDescent="0.45">
      <c r="B62" s="54"/>
      <c r="C62" s="19" t="s">
        <v>95</v>
      </c>
      <c r="D62" s="42" t="str">
        <f ca="1">IFERROR(__xludf.DUMMYFUNCTION("GOOGLETRANSLATE(D61,""tr"",""en"")"),"Ability to recognize and apply the basic principles of law, legal theories, legal methodology, and interpretation methods.")</f>
        <v>Ability to recognize and apply the basic principles of law, legal theories, legal methodology, and interpretation methods.</v>
      </c>
      <c r="E62" s="43"/>
      <c r="F62" s="44"/>
      <c r="G62" s="60"/>
      <c r="H62" s="60"/>
      <c r="I62" s="60"/>
      <c r="J62" s="60"/>
      <c r="K62" s="61"/>
    </row>
    <row r="63" spans="2:13" ht="30" customHeight="1" x14ac:dyDescent="0.45">
      <c r="B63" s="54"/>
      <c r="C63" s="20" t="s">
        <v>96</v>
      </c>
      <c r="D63" s="39" t="s">
        <v>97</v>
      </c>
      <c r="E63" s="40"/>
      <c r="F63" s="41"/>
      <c r="G63" s="62" t="s">
        <v>75</v>
      </c>
      <c r="H63" s="62" t="s">
        <v>75</v>
      </c>
      <c r="I63" s="62" t="s">
        <v>75</v>
      </c>
      <c r="J63" s="63" t="s">
        <v>75</v>
      </c>
      <c r="K63" s="64" t="s">
        <v>75</v>
      </c>
    </row>
    <row r="64" spans="2:13" ht="30" customHeight="1" x14ac:dyDescent="0.45">
      <c r="B64" s="54"/>
      <c r="C64" s="21" t="s">
        <v>98</v>
      </c>
      <c r="D64" s="42" t="str">
        <f ca="1">IFERROR(__xludf.DUMMYFUNCTION("GOOGLETRANSLATE(D63,""tr"",""en"")"),"Ability to follow, evaluate, interpret and implement current innovations and legislative changes")</f>
        <v>Ability to follow, evaluate, interpret and implement current innovations and legislative changes</v>
      </c>
      <c r="E64" s="43"/>
      <c r="F64" s="44"/>
      <c r="G64" s="60"/>
      <c r="H64" s="60"/>
      <c r="I64" s="60"/>
      <c r="J64" s="60"/>
      <c r="K64" s="61"/>
    </row>
    <row r="65" spans="2:11" ht="30" customHeight="1" x14ac:dyDescent="0.45">
      <c r="B65" s="54"/>
      <c r="C65" s="22" t="s">
        <v>99</v>
      </c>
      <c r="D65" s="39" t="s">
        <v>100</v>
      </c>
      <c r="E65" s="40"/>
      <c r="F65" s="41"/>
      <c r="G65" s="62" t="s">
        <v>75</v>
      </c>
      <c r="H65" s="62" t="s">
        <v>75</v>
      </c>
      <c r="I65" s="62"/>
      <c r="J65" s="63"/>
      <c r="K65" s="64" t="s">
        <v>75</v>
      </c>
    </row>
    <row r="66" spans="2:11" ht="30" customHeight="1" x14ac:dyDescent="0.45">
      <c r="B66" s="54"/>
      <c r="C66" s="19" t="s">
        <v>101</v>
      </c>
      <c r="D66" s="42" t="str">
        <f ca="1">IFERROR(__xludf.DUMMYFUNCTION("GOOGLETRANSLATE(D65,""tr"",""en"")"),"Ability to access and use legal information sources, ability to follow and evaluate current legislative changes, opinions in the doctrine and court decisions.")</f>
        <v>Ability to access and use legal information sources, ability to follow and evaluate current legislative changes, opinions in the doctrine and court decisions.</v>
      </c>
      <c r="E66" s="43"/>
      <c r="F66" s="44"/>
      <c r="G66" s="60"/>
      <c r="H66" s="60"/>
      <c r="I66" s="60"/>
      <c r="J66" s="60"/>
      <c r="K66" s="61"/>
    </row>
    <row r="67" spans="2:11" ht="30" customHeight="1" x14ac:dyDescent="0.45">
      <c r="B67" s="54"/>
      <c r="C67" s="20" t="s">
        <v>102</v>
      </c>
      <c r="D67" s="39" t="s">
        <v>103</v>
      </c>
      <c r="E67" s="40"/>
      <c r="F67" s="41"/>
      <c r="G67" s="62" t="s">
        <v>75</v>
      </c>
      <c r="H67" s="62" t="s">
        <v>75</v>
      </c>
      <c r="I67" s="62" t="s">
        <v>75</v>
      </c>
      <c r="J67" s="63" t="s">
        <v>75</v>
      </c>
      <c r="K67" s="64" t="s">
        <v>75</v>
      </c>
    </row>
    <row r="68" spans="2:11" ht="30" customHeight="1" x14ac:dyDescent="0.45">
      <c r="B68" s="54"/>
      <c r="C68" s="21" t="s">
        <v>104</v>
      </c>
      <c r="D68" s="42" t="str">
        <f ca="1">IFERROR(__xludf.DUMMYFUNCTION("GOOGLETRANSLATE(D67,""tr"",""en"")"),"Acting in accordance with social, scientific and ethical values ​​when evaluating legal information.")</f>
        <v>Acting in accordance with social, scientific and ethical values ​​when evaluating legal information.</v>
      </c>
      <c r="E68" s="43"/>
      <c r="F68" s="44"/>
      <c r="G68" s="60"/>
      <c r="H68" s="60"/>
      <c r="I68" s="60"/>
      <c r="J68" s="60"/>
      <c r="K68" s="61"/>
    </row>
    <row r="69" spans="2:11" ht="30" customHeight="1" x14ac:dyDescent="0.45">
      <c r="B69" s="54"/>
      <c r="C69" s="22" t="s">
        <v>105</v>
      </c>
      <c r="D69" s="39" t="s">
        <v>106</v>
      </c>
      <c r="E69" s="40"/>
      <c r="F69" s="41"/>
      <c r="G69" s="62" t="s">
        <v>75</v>
      </c>
      <c r="H69" s="62"/>
      <c r="I69" s="62" t="s">
        <v>75</v>
      </c>
      <c r="J69" s="63" t="s">
        <v>75</v>
      </c>
      <c r="K69" s="64" t="s">
        <v>75</v>
      </c>
    </row>
    <row r="70" spans="2:11" ht="30" customHeight="1" x14ac:dyDescent="0.45">
      <c r="B70" s="54"/>
      <c r="C70" s="23" t="s">
        <v>107</v>
      </c>
      <c r="D70" s="42" t="str">
        <f ca="1">IFERROR(__xludf.DUMMYFUNCTION("GOOGLETRANSLATE(D69,""tr"",""en"")"),"The awareness of identifying, evaluating and solving legal problems according to the general principles of law, de lege feranda and de lege lata; the ability to take into account not only the national but also the international aspects of law and to give "&amp;"importance to conscientious opinion when making decisions.")</f>
        <v>The awareness of identifying, evaluating and solving legal problems according to the general principles of law, de lege feranda and de lege lata; the ability to take into account not only the national but also the international aspects of law and to give importance to conscientious opinion when making decisions.</v>
      </c>
      <c r="E70" s="43"/>
      <c r="F70" s="44"/>
      <c r="G70" s="60"/>
      <c r="H70" s="60"/>
      <c r="I70" s="60"/>
      <c r="J70" s="60"/>
      <c r="K70" s="61"/>
    </row>
    <row r="71" spans="2:11" ht="30" customHeight="1" x14ac:dyDescent="0.45">
      <c r="B71" s="54"/>
      <c r="C71" s="22" t="s">
        <v>108</v>
      </c>
      <c r="D71" s="39" t="s">
        <v>109</v>
      </c>
      <c r="E71" s="40"/>
      <c r="F71" s="41"/>
      <c r="G71" s="62" t="s">
        <v>75</v>
      </c>
      <c r="H71" s="62" t="s">
        <v>75</v>
      </c>
      <c r="I71" s="62" t="s">
        <v>75</v>
      </c>
      <c r="J71" s="63" t="s">
        <v>75</v>
      </c>
      <c r="K71" s="64" t="s">
        <v>75</v>
      </c>
    </row>
    <row r="72" spans="2:11" ht="30" customHeight="1" x14ac:dyDescent="0.45">
      <c r="B72" s="55"/>
      <c r="C72" s="24" t="s">
        <v>110</v>
      </c>
      <c r="D72" s="42" t="str">
        <f ca="1">IFERROR(__xludf.DUMMYFUNCTION("GOOGLETRANSLATE(D71,""tr"",""en"")"),"Ability to criticize legal disputes by evaluating legislative texts, judicial decisions and different opinions in the doctrine from an analytical perspective, to form one's own opinions, to identify legal deficiencies and to make recommendations.")</f>
        <v>Ability to criticize legal disputes by evaluating legislative texts, judicial decisions and different opinions in the doctrine from an analytical perspective, to form one's own opinions, to identify legal deficiencies and to make recommendations.</v>
      </c>
      <c r="E72" s="43"/>
      <c r="F72" s="44"/>
      <c r="G72" s="65"/>
      <c r="H72" s="65"/>
      <c r="I72" s="65"/>
      <c r="J72" s="65"/>
      <c r="K72" s="46"/>
    </row>
    <row r="73" spans="2:11" ht="30" customHeight="1" x14ac:dyDescent="0.45">
      <c r="B73" s="53" t="s">
        <v>111</v>
      </c>
      <c r="C73" s="25" t="s">
        <v>112</v>
      </c>
      <c r="D73" s="104" t="s">
        <v>113</v>
      </c>
      <c r="E73" s="105"/>
      <c r="F73" s="97"/>
      <c r="G73" s="67" t="s">
        <v>75</v>
      </c>
      <c r="H73" s="67" t="s">
        <v>75</v>
      </c>
      <c r="I73" s="67" t="s">
        <v>75</v>
      </c>
      <c r="J73" s="67" t="s">
        <v>75</v>
      </c>
      <c r="K73" s="68"/>
    </row>
    <row r="74" spans="2:11" ht="30" customHeight="1" x14ac:dyDescent="0.45">
      <c r="B74" s="54"/>
      <c r="C74" s="19" t="s">
        <v>114</v>
      </c>
      <c r="D74" s="42" t="str">
        <f ca="1">IFERROR(__xludf.DUMMYFUNCTION("GOOGLETRANSLATE(D73,""tr"",""en"")"),"Ability to perceive problems in different branches of law, to characterize complex problems encountered in practice and to produce solutions.")</f>
        <v>Ability to perceive problems in different branches of law, to characterize complex problems encountered in practice and to produce solutions.</v>
      </c>
      <c r="E74" s="43"/>
      <c r="F74" s="44"/>
      <c r="G74" s="60"/>
      <c r="H74" s="60"/>
      <c r="I74" s="60"/>
      <c r="J74" s="60"/>
      <c r="K74" s="61"/>
    </row>
    <row r="75" spans="2:11" ht="30" customHeight="1" x14ac:dyDescent="0.45">
      <c r="B75" s="54"/>
      <c r="C75" s="20" t="s">
        <v>115</v>
      </c>
      <c r="D75" s="39" t="s">
        <v>116</v>
      </c>
      <c r="E75" s="40"/>
      <c r="F75" s="41"/>
      <c r="G75" s="63" t="s">
        <v>75</v>
      </c>
      <c r="H75" s="63" t="s">
        <v>75</v>
      </c>
      <c r="I75" s="63" t="s">
        <v>75</v>
      </c>
      <c r="J75" s="63" t="s">
        <v>75</v>
      </c>
      <c r="K75" s="64" t="s">
        <v>75</v>
      </c>
    </row>
    <row r="76" spans="2:11" ht="30" customHeight="1" x14ac:dyDescent="0.45">
      <c r="B76" s="54"/>
      <c r="C76" s="21" t="s">
        <v>117</v>
      </c>
      <c r="D76" s="42" t="str">
        <f ca="1">IFERROR(__xludf.DUMMYFUNCTION("GOOGLETRANSLATE(D75,""tr"",""en"")"),"As an individual with social responsibility awareness, the ability to participate in law-related projects and various activities and to effectively transfer legal knowledge to the necessary places (private sector, public sector).")</f>
        <v>As an individual with social responsibility awareness, the ability to participate in law-related projects and various activities and to effectively transfer legal knowledge to the necessary places (private sector, public sector).</v>
      </c>
      <c r="E76" s="43"/>
      <c r="F76" s="44"/>
      <c r="G76" s="60"/>
      <c r="H76" s="60"/>
      <c r="I76" s="60"/>
      <c r="J76" s="60"/>
      <c r="K76" s="61"/>
    </row>
    <row r="77" spans="2:11" ht="30" customHeight="1" x14ac:dyDescent="0.45">
      <c r="B77" s="54"/>
      <c r="C77" s="20" t="s">
        <v>118</v>
      </c>
      <c r="D77" s="39" t="s">
        <v>119</v>
      </c>
      <c r="E77" s="40"/>
      <c r="F77" s="41"/>
      <c r="G77" s="63" t="s">
        <v>75</v>
      </c>
      <c r="H77" s="63" t="s">
        <v>75</v>
      </c>
      <c r="I77" s="63"/>
      <c r="J77" s="63"/>
      <c r="K77" s="64" t="s">
        <v>75</v>
      </c>
    </row>
    <row r="78" spans="2:11" ht="30" customHeight="1" x14ac:dyDescent="0.45">
      <c r="B78" s="54"/>
      <c r="C78" s="21" t="s">
        <v>120</v>
      </c>
      <c r="D78" s="42" t="str">
        <f ca="1">IFERROR(__xludf.DUMMYFUNCTION("GOOGLETRANSLATE(D77,""tr"",""en"")"),"Knowledge at a level that will enable you to benefit from developing information technology in the use of legal resources.")</f>
        <v>Knowledge at a level that will enable you to benefit from developing information technology in the use of legal resources.</v>
      </c>
      <c r="E78" s="43"/>
      <c r="F78" s="44"/>
      <c r="G78" s="60"/>
      <c r="H78" s="60"/>
      <c r="I78" s="60"/>
      <c r="J78" s="60"/>
      <c r="K78" s="61"/>
    </row>
    <row r="79" spans="2:11" ht="30" customHeight="1" x14ac:dyDescent="0.45">
      <c r="B79" s="54"/>
      <c r="C79" s="22" t="s">
        <v>121</v>
      </c>
      <c r="D79" s="39" t="s">
        <v>122</v>
      </c>
      <c r="E79" s="40"/>
      <c r="F79" s="41"/>
      <c r="G79" s="63" t="s">
        <v>75</v>
      </c>
      <c r="H79" s="63" t="s">
        <v>75</v>
      </c>
      <c r="I79" s="63" t="s">
        <v>75</v>
      </c>
      <c r="J79" s="63" t="s">
        <v>75</v>
      </c>
      <c r="K79" s="64" t="s">
        <v>75</v>
      </c>
    </row>
    <row r="80" spans="2:11" ht="30" customHeight="1" x14ac:dyDescent="0.45">
      <c r="B80" s="55"/>
      <c r="C80" s="19" t="s">
        <v>123</v>
      </c>
      <c r="D80" s="42" t="str">
        <f ca="1">IFERROR(__xludf.DUMMYFUNCTION("GOOGLETRANSLATE(D79,""tr"",""en"")"),"Awareness of understanding the development and change of society, its problems and contributing to the solution of problems through legal solutions when necessary.")</f>
        <v>Awareness of understanding the development and change of society, its problems and contributing to the solution of problems through legal solutions when necessary.</v>
      </c>
      <c r="E80" s="43"/>
      <c r="F80" s="44"/>
      <c r="G80" s="60"/>
      <c r="H80" s="60"/>
      <c r="I80" s="60"/>
      <c r="J80" s="60"/>
      <c r="K80" s="61"/>
    </row>
    <row r="81" spans="2:12" ht="15.75" customHeight="1" x14ac:dyDescent="0.45">
      <c r="B81" s="69" t="s">
        <v>124</v>
      </c>
      <c r="C81" s="48"/>
      <c r="D81" s="48"/>
      <c r="E81" s="48"/>
      <c r="F81" s="48"/>
      <c r="G81" s="48"/>
      <c r="H81" s="48"/>
      <c r="I81" s="48"/>
      <c r="J81" s="48"/>
      <c r="K81" s="49"/>
    </row>
    <row r="82" spans="2:12" ht="15.75" customHeight="1" x14ac:dyDescent="0.45">
      <c r="B82" s="70" t="s">
        <v>125</v>
      </c>
      <c r="C82" s="51"/>
      <c r="D82" s="51"/>
      <c r="E82" s="51"/>
      <c r="F82" s="51"/>
      <c r="G82" s="51"/>
      <c r="H82" s="51"/>
      <c r="I82" s="51"/>
      <c r="J82" s="51"/>
      <c r="K82" s="52"/>
    </row>
    <row r="83" spans="2:12" ht="32.25" customHeight="1" x14ac:dyDescent="0.45">
      <c r="B83" s="74" t="s">
        <v>126</v>
      </c>
      <c r="C83" s="9" t="s">
        <v>127</v>
      </c>
      <c r="D83" s="9" t="s">
        <v>128</v>
      </c>
      <c r="E83" s="56" t="s">
        <v>129</v>
      </c>
      <c r="F83" s="58"/>
      <c r="G83" s="9" t="s">
        <v>130</v>
      </c>
      <c r="H83" s="9" t="s">
        <v>131</v>
      </c>
      <c r="I83" s="9" t="s">
        <v>132</v>
      </c>
      <c r="J83" s="9" t="s">
        <v>133</v>
      </c>
      <c r="K83" s="10" t="s">
        <v>134</v>
      </c>
    </row>
    <row r="84" spans="2:12" ht="15.75" customHeight="1" x14ac:dyDescent="0.45">
      <c r="B84" s="75"/>
      <c r="C84" s="73" t="s">
        <v>135</v>
      </c>
      <c r="D84" s="106">
        <v>1</v>
      </c>
      <c r="E84" s="71" t="s">
        <v>136</v>
      </c>
      <c r="F84" s="41"/>
      <c r="G84" s="62" t="s">
        <v>75</v>
      </c>
      <c r="H84" s="62" t="s">
        <v>75</v>
      </c>
      <c r="I84" s="62" t="s">
        <v>75</v>
      </c>
      <c r="J84" s="63" t="s">
        <v>75</v>
      </c>
      <c r="K84" s="64" t="s">
        <v>75</v>
      </c>
    </row>
    <row r="85" spans="2:12" ht="15.75" customHeight="1" x14ac:dyDescent="0.45">
      <c r="B85" s="75"/>
      <c r="C85" s="60"/>
      <c r="D85" s="60"/>
      <c r="E85" s="72" t="str">
        <f ca="1">IFERROR(__xludf.DUMMYFUNCTION("GOOGLETRANSLATE(E84,""tr"",""en"")"),"Restrictions on Real Property Ownership")</f>
        <v>Restrictions on Real Property Ownership</v>
      </c>
      <c r="F85" s="44"/>
      <c r="G85" s="60"/>
      <c r="H85" s="60"/>
      <c r="I85" s="60"/>
      <c r="J85" s="60"/>
      <c r="K85" s="61"/>
      <c r="L85" s="26"/>
    </row>
    <row r="86" spans="2:12" ht="15.75" customHeight="1" x14ac:dyDescent="0.45">
      <c r="B86" s="75"/>
      <c r="C86" s="73" t="s">
        <v>137</v>
      </c>
      <c r="D86" s="106">
        <v>2</v>
      </c>
      <c r="E86" s="71" t="s">
        <v>138</v>
      </c>
      <c r="F86" s="41"/>
      <c r="G86" s="62" t="s">
        <v>75</v>
      </c>
      <c r="H86" s="62"/>
      <c r="I86" s="62"/>
      <c r="J86" s="62"/>
      <c r="K86" s="71"/>
      <c r="L86" s="26"/>
    </row>
    <row r="87" spans="2:12" ht="15.75" customHeight="1" x14ac:dyDescent="0.45">
      <c r="B87" s="75"/>
      <c r="C87" s="60"/>
      <c r="D87" s="60"/>
      <c r="E87" s="72" t="str">
        <f ca="1">IFERROR(__xludf.DUMMYFUNCTION("GOOGLETRANSLATE(E86,""tr"",""en"")"),"Responsibility of the Real Estate Owner")</f>
        <v>Responsibility of the Real Estate Owner</v>
      </c>
      <c r="F87" s="44"/>
      <c r="G87" s="60"/>
      <c r="H87" s="60"/>
      <c r="I87" s="60"/>
      <c r="J87" s="60"/>
      <c r="K87" s="110"/>
      <c r="L87" s="26"/>
    </row>
    <row r="88" spans="2:12" ht="15.75" customHeight="1" x14ac:dyDescent="0.45">
      <c r="B88" s="75"/>
      <c r="C88" s="73" t="s">
        <v>139</v>
      </c>
      <c r="D88" s="106">
        <v>3</v>
      </c>
      <c r="E88" s="71" t="s">
        <v>140</v>
      </c>
      <c r="F88" s="41"/>
      <c r="G88" s="62" t="s">
        <v>75</v>
      </c>
      <c r="H88" s="62" t="s">
        <v>75</v>
      </c>
      <c r="I88" s="62"/>
      <c r="J88" s="62"/>
      <c r="K88" s="71" t="s">
        <v>75</v>
      </c>
      <c r="L88" s="26"/>
    </row>
    <row r="89" spans="2:12" ht="15.75" customHeight="1" x14ac:dyDescent="0.45">
      <c r="B89" s="75"/>
      <c r="C89" s="60"/>
      <c r="D89" s="60"/>
      <c r="E89" s="72" t="str">
        <f ca="1">IFERROR(__xludf.DUMMYFUNCTION("GOOGLETRANSLATE(E88,""tr"",""en"")"),"The Concept and Nature of Condominium Ownership, Provisions Applicable to Condominium Ownership, Establishment of Condominium Ownership")</f>
        <v>The Concept and Nature of Condominium Ownership, Provisions Applicable to Condominium Ownership, Establishment of Condominium Ownership</v>
      </c>
      <c r="F89" s="44"/>
      <c r="G89" s="60"/>
      <c r="H89" s="60"/>
      <c r="I89" s="60"/>
      <c r="J89" s="60"/>
      <c r="K89" s="110"/>
      <c r="L89" s="26"/>
    </row>
    <row r="90" spans="2:12" ht="15.75" customHeight="1" x14ac:dyDescent="0.45">
      <c r="B90" s="75"/>
      <c r="C90" s="73" t="s">
        <v>141</v>
      </c>
      <c r="D90" s="106">
        <v>4</v>
      </c>
      <c r="E90" s="71" t="s">
        <v>142</v>
      </c>
      <c r="F90" s="41"/>
      <c r="G90" s="62" t="s">
        <v>75</v>
      </c>
      <c r="H90" s="62" t="s">
        <v>75</v>
      </c>
      <c r="I90" s="62"/>
      <c r="J90" s="62"/>
      <c r="K90" s="71" t="s">
        <v>75</v>
      </c>
      <c r="L90" s="26"/>
    </row>
    <row r="91" spans="2:12" ht="15.75" customHeight="1" x14ac:dyDescent="0.45">
      <c r="B91" s="75"/>
      <c r="C91" s="60"/>
      <c r="D91" s="60"/>
      <c r="E91" s="72" t="str">
        <f ca="1">IFERROR(__xludf.DUMMYFUNCTION("GOOGLETRANSLATE(E90,""tr"",""en"")"),"Floor Allocation, Rights and Obligations of Floor Owners")</f>
        <v>Floor Allocation, Rights and Obligations of Floor Owners</v>
      </c>
      <c r="F91" s="44"/>
      <c r="G91" s="60"/>
      <c r="H91" s="60"/>
      <c r="I91" s="60"/>
      <c r="J91" s="60"/>
      <c r="K91" s="110"/>
      <c r="L91" s="26"/>
    </row>
    <row r="92" spans="2:12" ht="15.75" customHeight="1" x14ac:dyDescent="0.45">
      <c r="B92" s="75"/>
      <c r="C92" s="73" t="s">
        <v>143</v>
      </c>
      <c r="D92" s="106">
        <v>5</v>
      </c>
      <c r="E92" s="71" t="s">
        <v>144</v>
      </c>
      <c r="F92" s="41"/>
      <c r="G92" s="62" t="s">
        <v>75</v>
      </c>
      <c r="H92" s="62" t="s">
        <v>75</v>
      </c>
      <c r="I92" s="62" t="s">
        <v>75</v>
      </c>
      <c r="J92" s="62"/>
      <c r="K92" s="112" t="s">
        <v>75</v>
      </c>
      <c r="L92" s="26"/>
    </row>
    <row r="93" spans="2:12" ht="15.75" customHeight="1" x14ac:dyDescent="0.45">
      <c r="B93" s="75"/>
      <c r="C93" s="65"/>
      <c r="D93" s="65"/>
      <c r="E93" s="72" t="str">
        <f ca="1">IFERROR(__xludf.DUMMYFUNCTION("GOOGLETRANSLATE(E92,""tr"",""en"")"),"Condominium Owners' Board and Management Plan, Measures Taken for the Good Operation of the Condominium System, Termination of Condominium Ownership")</f>
        <v>Condominium Owners' Board and Management Plan, Measures Taken for the Good Operation of the Condominium System, Termination of Condominium Ownership</v>
      </c>
      <c r="F93" s="44"/>
      <c r="G93" s="65"/>
      <c r="H93" s="65"/>
      <c r="I93" s="65"/>
      <c r="J93" s="65"/>
      <c r="K93" s="46"/>
      <c r="L93" s="26"/>
    </row>
    <row r="94" spans="2:12" ht="15.75" customHeight="1" x14ac:dyDescent="0.45">
      <c r="B94" s="75"/>
      <c r="C94" s="150" t="s">
        <v>145</v>
      </c>
      <c r="D94" s="151">
        <v>6</v>
      </c>
      <c r="E94" s="96" t="s">
        <v>146</v>
      </c>
      <c r="F94" s="97"/>
      <c r="G94" s="109" t="s">
        <v>75</v>
      </c>
      <c r="H94" s="109"/>
      <c r="I94" s="109" t="s">
        <v>75</v>
      </c>
      <c r="J94" s="109"/>
      <c r="K94" s="96" t="s">
        <v>75</v>
      </c>
      <c r="L94" s="26"/>
    </row>
    <row r="95" spans="2:12" ht="15.75" customHeight="1" x14ac:dyDescent="0.45">
      <c r="B95" s="75"/>
      <c r="C95" s="60"/>
      <c r="D95" s="60"/>
      <c r="E95" s="72" t="str">
        <f ca="1">IFERROR(__xludf.DUMMYFUNCTION("GOOGLETRANSLATE(E94,""tr"",""en"")"),"Movable Property, Subject, Acquisition and Loss of Movable Property")</f>
        <v>Movable Property, Subject, Acquisition and Loss of Movable Property</v>
      </c>
      <c r="F95" s="44"/>
      <c r="G95" s="60"/>
      <c r="H95" s="60"/>
      <c r="I95" s="60"/>
      <c r="J95" s="60"/>
      <c r="K95" s="110"/>
      <c r="L95" s="26"/>
    </row>
    <row r="96" spans="2:12" ht="15.75" customHeight="1" x14ac:dyDescent="0.45">
      <c r="B96" s="75"/>
      <c r="C96" s="73" t="s">
        <v>147</v>
      </c>
      <c r="D96" s="62">
        <v>7</v>
      </c>
      <c r="E96" s="71" t="s">
        <v>148</v>
      </c>
      <c r="F96" s="41"/>
      <c r="G96" s="62" t="s">
        <v>75</v>
      </c>
      <c r="H96" s="62"/>
      <c r="I96" s="62" t="s">
        <v>75</v>
      </c>
      <c r="J96" s="63"/>
      <c r="K96" s="113" t="s">
        <v>75</v>
      </c>
      <c r="L96" s="26"/>
    </row>
    <row r="97" spans="2:12" ht="15.75" customHeight="1" x14ac:dyDescent="0.45">
      <c r="B97" s="75"/>
      <c r="C97" s="60"/>
      <c r="D97" s="60"/>
      <c r="E97" s="72" t="str">
        <f ca="1">IFERROR(__xludf.DUMMYFUNCTION("GOOGLETRANSLATE(E96,""tr"",""en"")"),"The Concept of Limited Real Rights, Types, Main Features, Order of Limited Real Rights, General Information on Easement Rights and the Concept of Easement Attached to Property")</f>
        <v>The Concept of Limited Real Rights, Types, Main Features, Order of Limited Real Rights, General Information on Easement Rights and the Concept of Easement Attached to Property</v>
      </c>
      <c r="F97" s="44"/>
      <c r="G97" s="60"/>
      <c r="H97" s="60"/>
      <c r="I97" s="60"/>
      <c r="J97" s="60"/>
      <c r="K97" s="114"/>
      <c r="L97" s="26"/>
    </row>
    <row r="98" spans="2:12" ht="15.75" customHeight="1" x14ac:dyDescent="0.45">
      <c r="B98" s="75"/>
      <c r="C98" s="73" t="s">
        <v>149</v>
      </c>
      <c r="D98" s="62">
        <v>8</v>
      </c>
      <c r="E98" s="71" t="s">
        <v>150</v>
      </c>
      <c r="F98" s="41"/>
      <c r="G98" s="62" t="s">
        <v>75</v>
      </c>
      <c r="H98" s="62" t="s">
        <v>75</v>
      </c>
      <c r="I98" s="62" t="s">
        <v>75</v>
      </c>
      <c r="J98" s="62" t="s">
        <v>75</v>
      </c>
      <c r="K98" s="71" t="s">
        <v>75</v>
      </c>
      <c r="L98" s="26"/>
    </row>
    <row r="99" spans="2:12" ht="15.75" customHeight="1" x14ac:dyDescent="0.45">
      <c r="B99" s="75"/>
      <c r="C99" s="60"/>
      <c r="D99" s="60"/>
      <c r="E99" s="72" t="str">
        <f ca="1">IFERROR(__xludf.DUMMYFUNCTION("GOOGLETRANSLATE(E98,""tr"",""en"")"),"Midterm Exam")</f>
        <v>Midterm Exam</v>
      </c>
      <c r="F99" s="44"/>
      <c r="G99" s="60"/>
      <c r="H99" s="60"/>
      <c r="I99" s="60"/>
      <c r="J99" s="60"/>
      <c r="K99" s="110"/>
      <c r="L99" s="26"/>
    </row>
    <row r="100" spans="2:12" ht="15.75" customHeight="1" x14ac:dyDescent="0.45">
      <c r="B100" s="75"/>
      <c r="C100" s="73" t="s">
        <v>151</v>
      </c>
      <c r="D100" s="62">
        <v>9</v>
      </c>
      <c r="E100" s="71" t="s">
        <v>148</v>
      </c>
      <c r="F100" s="41"/>
      <c r="G100" s="62" t="s">
        <v>75</v>
      </c>
      <c r="H100" s="62"/>
      <c r="I100" s="62" t="s">
        <v>75</v>
      </c>
      <c r="J100" s="62" t="s">
        <v>75</v>
      </c>
      <c r="K100" s="71" t="s">
        <v>75</v>
      </c>
      <c r="L100" s="26"/>
    </row>
    <row r="101" spans="2:12" ht="15.75" customHeight="1" x14ac:dyDescent="0.45">
      <c r="B101" s="75"/>
      <c r="C101" s="60"/>
      <c r="D101" s="60"/>
      <c r="E101" s="72" t="str">
        <f ca="1">IFERROR(__xludf.DUMMYFUNCTION("GOOGLETRANSLATE(E100,""tr"",""en"")"),"The Concept of Limited Real Rights, Types, Main Features, Order of Limited Real Rights, General Information on Easement Rights and the Concept of Easement Attached to Property")</f>
        <v>The Concept of Limited Real Rights, Types, Main Features, Order of Limited Real Rights, General Information on Easement Rights and the Concept of Easement Attached to Property</v>
      </c>
      <c r="F101" s="44"/>
      <c r="G101" s="60"/>
      <c r="H101" s="60"/>
      <c r="I101" s="60"/>
      <c r="J101" s="60"/>
      <c r="K101" s="110"/>
      <c r="L101" s="26"/>
    </row>
    <row r="102" spans="2:12" ht="15.75" customHeight="1" x14ac:dyDescent="0.45">
      <c r="B102" s="75"/>
      <c r="C102" s="73" t="s">
        <v>152</v>
      </c>
      <c r="D102" s="62">
        <v>10</v>
      </c>
      <c r="E102" s="71" t="s">
        <v>153</v>
      </c>
      <c r="F102" s="41"/>
      <c r="G102" s="62" t="s">
        <v>75</v>
      </c>
      <c r="H102" s="62"/>
      <c r="I102" s="62" t="s">
        <v>75</v>
      </c>
      <c r="J102" s="62" t="s">
        <v>75</v>
      </c>
      <c r="K102" s="71" t="s">
        <v>75</v>
      </c>
      <c r="L102" s="26"/>
    </row>
    <row r="103" spans="2:12" ht="15.75" customHeight="1" x14ac:dyDescent="0.45">
      <c r="B103" s="75"/>
      <c r="C103" s="60"/>
      <c r="D103" s="60"/>
      <c r="E103" s="72" t="str">
        <f ca="1">IFERROR(__xludf.DUMMYFUNCTION("GOOGLETRANSLATE(E102,""tr"",""en"")"),"Basic Records Made in the Land Registry")</f>
        <v>Basic Records Made in the Land Registry</v>
      </c>
      <c r="F103" s="44"/>
      <c r="G103" s="60"/>
      <c r="H103" s="60"/>
      <c r="I103" s="60"/>
      <c r="J103" s="60"/>
      <c r="K103" s="110"/>
      <c r="L103" s="26"/>
    </row>
    <row r="104" spans="2:12" ht="15.75" customHeight="1" x14ac:dyDescent="0.45">
      <c r="B104" s="75"/>
      <c r="C104" s="73" t="s">
        <v>154</v>
      </c>
      <c r="D104" s="62">
        <v>11</v>
      </c>
      <c r="E104" s="71" t="s">
        <v>155</v>
      </c>
      <c r="F104" s="41"/>
      <c r="G104" s="62" t="s">
        <v>75</v>
      </c>
      <c r="H104" s="62"/>
      <c r="I104" s="62"/>
      <c r="J104" s="62" t="s">
        <v>75</v>
      </c>
      <c r="K104" s="71" t="s">
        <v>75</v>
      </c>
      <c r="L104" s="26"/>
    </row>
    <row r="105" spans="2:12" ht="15.75" customHeight="1" x14ac:dyDescent="0.45">
      <c r="B105" s="75"/>
      <c r="C105" s="60"/>
      <c r="D105" s="60"/>
      <c r="E105" s="72"/>
      <c r="F105" s="44"/>
      <c r="G105" s="60"/>
      <c r="H105" s="60"/>
      <c r="I105" s="60"/>
      <c r="J105" s="60"/>
      <c r="K105" s="110"/>
      <c r="L105" s="26"/>
    </row>
    <row r="106" spans="2:12" ht="15.75" customHeight="1" x14ac:dyDescent="0.45">
      <c r="B106" s="75"/>
      <c r="C106" s="73" t="s">
        <v>156</v>
      </c>
      <c r="D106" s="62">
        <v>12</v>
      </c>
      <c r="E106" s="71" t="s">
        <v>157</v>
      </c>
      <c r="F106" s="41"/>
      <c r="G106" s="62" t="s">
        <v>75</v>
      </c>
      <c r="H106" s="62"/>
      <c r="I106" s="62"/>
      <c r="J106" s="62" t="s">
        <v>75</v>
      </c>
      <c r="K106" s="71" t="s">
        <v>75</v>
      </c>
      <c r="L106" s="26"/>
    </row>
    <row r="107" spans="2:12" ht="15.75" customHeight="1" x14ac:dyDescent="0.45">
      <c r="B107" s="75"/>
      <c r="C107" s="60"/>
      <c r="D107" s="60"/>
      <c r="E107" s="72" t="str">
        <f ca="1">IFERROR(__xludf.DUMMYFUNCTION("GOOGLETRANSLATE(E106,""tr"",""en"")"),"Personal Easements: Right of Occupancy. Irregular Personal Easements: Right of Superficies, Right of Resources, Other Irregular Personal Easements")</f>
        <v>Personal Easements: Right of Occupancy. Irregular Personal Easements: Right of Superficies, Right of Resources, Other Irregular Personal Easements</v>
      </c>
      <c r="F107" s="44"/>
      <c r="G107" s="60"/>
      <c r="H107" s="60"/>
      <c r="I107" s="60"/>
      <c r="J107" s="60"/>
      <c r="K107" s="110"/>
      <c r="L107" s="26"/>
    </row>
    <row r="108" spans="2:12" ht="15.75" customHeight="1" x14ac:dyDescent="0.45">
      <c r="B108" s="75"/>
      <c r="C108" s="73" t="s">
        <v>158</v>
      </c>
      <c r="D108" s="62">
        <v>13</v>
      </c>
      <c r="E108" s="71" t="s">
        <v>159</v>
      </c>
      <c r="F108" s="41"/>
      <c r="G108" s="62" t="s">
        <v>75</v>
      </c>
      <c r="H108" s="62"/>
      <c r="I108" s="62" t="s">
        <v>75</v>
      </c>
      <c r="J108" s="62" t="s">
        <v>75</v>
      </c>
      <c r="K108" s="71" t="s">
        <v>75</v>
      </c>
      <c r="L108" s="26"/>
    </row>
    <row r="109" spans="2:12" ht="15.75" customHeight="1" x14ac:dyDescent="0.45">
      <c r="B109" s="75"/>
      <c r="C109" s="60"/>
      <c r="D109" s="60"/>
      <c r="E109" s="72" t="str">
        <f ca="1">IFERROR(__xludf.DUMMYFUNCTION("GOOGLETRANSLATE(E108,""tr"",""en"")"),"Real Estate Load")</f>
        <v>Real Estate Load</v>
      </c>
      <c r="F109" s="44"/>
      <c r="G109" s="60"/>
      <c r="H109" s="60"/>
      <c r="I109" s="60"/>
      <c r="J109" s="60"/>
      <c r="K109" s="110"/>
      <c r="L109" s="26"/>
    </row>
    <row r="110" spans="2:12" ht="15.75" customHeight="1" x14ac:dyDescent="0.45">
      <c r="B110" s="75"/>
      <c r="C110" s="73" t="s">
        <v>160</v>
      </c>
      <c r="D110" s="62">
        <v>14</v>
      </c>
      <c r="E110" s="71" t="s">
        <v>161</v>
      </c>
      <c r="F110" s="41"/>
      <c r="G110" s="109" t="s">
        <v>75</v>
      </c>
      <c r="H110" s="109"/>
      <c r="I110" s="109" t="s">
        <v>75</v>
      </c>
      <c r="J110" s="109" t="s">
        <v>75</v>
      </c>
      <c r="K110" s="96" t="s">
        <v>75</v>
      </c>
      <c r="L110" s="26"/>
    </row>
    <row r="111" spans="2:12" ht="15.75" customHeight="1" x14ac:dyDescent="0.45">
      <c r="B111" s="75"/>
      <c r="C111" s="60"/>
      <c r="D111" s="60"/>
      <c r="E111" s="72" t="str">
        <f ca="1">IFERROR(__xludf.DUMMYFUNCTION("GOOGLETRANSLATE(E110,""tr"",""en"")"),"Concept and Types of Real Estate Mortgage, General Rules Governing Real Estate Mortgage")</f>
        <v>Concept and Types of Real Estate Mortgage, General Rules Governing Real Estate Mortgage</v>
      </c>
      <c r="F111" s="44"/>
      <c r="G111" s="60"/>
      <c r="H111" s="60"/>
      <c r="I111" s="60"/>
      <c r="J111" s="60"/>
      <c r="K111" s="110"/>
      <c r="L111" s="26"/>
    </row>
    <row r="112" spans="2:12" ht="15.75" customHeight="1" x14ac:dyDescent="0.45">
      <c r="B112" s="75"/>
      <c r="C112" s="73" t="s">
        <v>162</v>
      </c>
      <c r="D112" s="62">
        <v>15</v>
      </c>
      <c r="E112" s="96" t="s">
        <v>163</v>
      </c>
      <c r="F112" s="97"/>
      <c r="G112" s="109" t="s">
        <v>75</v>
      </c>
      <c r="H112" s="109" t="s">
        <v>75</v>
      </c>
      <c r="I112" s="109" t="s">
        <v>75</v>
      </c>
      <c r="J112" s="109" t="s">
        <v>75</v>
      </c>
      <c r="K112" s="96" t="s">
        <v>75</v>
      </c>
      <c r="L112" s="26"/>
    </row>
    <row r="113" spans="2:12" ht="15.75" customHeight="1" x14ac:dyDescent="0.45">
      <c r="B113" s="76"/>
      <c r="C113" s="60"/>
      <c r="D113" s="60"/>
      <c r="E113" s="72" t="str">
        <f ca="1">IFERROR(__xludf.DUMMYFUNCTION("GOOGLETRANSLATE(E112,""tr"",""en"")"),"Types of Movable Pledge, Pledge Subject to Delivery, Animal Pledge, Pledge of Goods Requiring Registration in a Registry, Right of Detention, Pledge on Rights and Receivables, Pledge Transactions with Those Engaged in Lending Money in Return for Pledge, P"&amp;"ledged Bonds")</f>
        <v>Types of Movable Pledge, Pledge Subject to Delivery, Animal Pledge, Pledge of Goods Requiring Registration in a Registry, Right of Detention, Pledge on Rights and Receivables, Pledge Transactions with Those Engaged in Lending Money in Return for Pledge, Pledged Bonds</v>
      </c>
      <c r="F113" s="44"/>
      <c r="G113" s="65"/>
      <c r="H113" s="65"/>
      <c r="I113" s="65"/>
      <c r="J113" s="65"/>
      <c r="K113" s="111"/>
      <c r="L113" s="26"/>
    </row>
    <row r="114" spans="2:12" ht="27" customHeight="1" x14ac:dyDescent="0.45">
      <c r="B114" s="74" t="s">
        <v>164</v>
      </c>
      <c r="C114" s="27" t="s">
        <v>165</v>
      </c>
      <c r="D114" s="56" t="s">
        <v>166</v>
      </c>
      <c r="E114" s="57"/>
      <c r="F114" s="27" t="s">
        <v>167</v>
      </c>
      <c r="G114" s="56" t="s">
        <v>168</v>
      </c>
      <c r="H114" s="57"/>
      <c r="I114" s="58"/>
      <c r="J114" s="115" t="s">
        <v>169</v>
      </c>
      <c r="K114" s="116"/>
    </row>
    <row r="115" spans="2:12" ht="24" customHeight="1" x14ac:dyDescent="0.45">
      <c r="B115" s="75"/>
      <c r="C115" s="73" t="s">
        <v>170</v>
      </c>
      <c r="D115" s="71" t="s">
        <v>150</v>
      </c>
      <c r="E115" s="41"/>
      <c r="F115" s="98">
        <v>0.4</v>
      </c>
      <c r="G115" s="71" t="s">
        <v>171</v>
      </c>
      <c r="H115" s="40"/>
      <c r="I115" s="41"/>
      <c r="J115" s="117" t="s">
        <v>172</v>
      </c>
      <c r="K115" s="118"/>
    </row>
    <row r="116" spans="2:12" ht="15.75" customHeight="1" x14ac:dyDescent="0.45">
      <c r="B116" s="75"/>
      <c r="C116" s="60"/>
      <c r="D116" s="72" t="s">
        <v>173</v>
      </c>
      <c r="E116" s="44"/>
      <c r="F116" s="60"/>
      <c r="G116" s="110"/>
      <c r="H116" s="43"/>
      <c r="I116" s="44"/>
      <c r="J116" s="119"/>
      <c r="K116" s="120"/>
    </row>
    <row r="117" spans="2:12" ht="26.25" customHeight="1" x14ac:dyDescent="0.45">
      <c r="B117" s="75"/>
      <c r="C117" s="73" t="s">
        <v>174</v>
      </c>
      <c r="D117" s="71" t="s">
        <v>175</v>
      </c>
      <c r="E117" s="41"/>
      <c r="F117" s="99"/>
      <c r="G117" s="71" t="s">
        <v>176</v>
      </c>
      <c r="H117" s="40"/>
      <c r="I117" s="41"/>
      <c r="J117" s="119"/>
      <c r="K117" s="120"/>
    </row>
    <row r="118" spans="2:12" ht="15.75" customHeight="1" x14ac:dyDescent="0.45">
      <c r="B118" s="75"/>
      <c r="C118" s="60"/>
      <c r="D118" s="72" t="s">
        <v>177</v>
      </c>
      <c r="E118" s="44"/>
      <c r="F118" s="60"/>
      <c r="G118" s="72" t="s">
        <v>176</v>
      </c>
      <c r="H118" s="43"/>
      <c r="I118" s="44"/>
      <c r="J118" s="119"/>
      <c r="K118" s="120"/>
    </row>
    <row r="119" spans="2:12" ht="24" customHeight="1" x14ac:dyDescent="0.45">
      <c r="B119" s="75"/>
      <c r="C119" s="73" t="s">
        <v>178</v>
      </c>
      <c r="D119" s="71" t="s">
        <v>179</v>
      </c>
      <c r="E119" s="41"/>
      <c r="F119" s="99">
        <v>0.6</v>
      </c>
      <c r="G119" s="71" t="s">
        <v>180</v>
      </c>
      <c r="H119" s="40"/>
      <c r="I119" s="41"/>
      <c r="J119" s="119"/>
      <c r="K119" s="120"/>
    </row>
    <row r="120" spans="2:12" ht="36" customHeight="1" x14ac:dyDescent="0.45">
      <c r="B120" s="75"/>
      <c r="C120" s="60"/>
      <c r="D120" s="72" t="s">
        <v>181</v>
      </c>
      <c r="E120" s="44"/>
      <c r="F120" s="60"/>
      <c r="G120" s="110"/>
      <c r="H120" s="43"/>
      <c r="I120" s="44"/>
      <c r="J120" s="119"/>
      <c r="K120" s="120"/>
    </row>
    <row r="121" spans="2:12" ht="15.75" customHeight="1" x14ac:dyDescent="0.45">
      <c r="B121" s="75"/>
      <c r="C121" s="107" t="s">
        <v>182</v>
      </c>
      <c r="D121" s="108"/>
      <c r="E121" s="108"/>
      <c r="F121" s="93"/>
      <c r="G121" s="121">
        <v>1</v>
      </c>
      <c r="H121" s="40"/>
      <c r="I121" s="40"/>
      <c r="J121" s="40"/>
      <c r="K121" s="118"/>
    </row>
    <row r="122" spans="2:12" ht="29.25" customHeight="1" x14ac:dyDescent="0.45">
      <c r="B122" s="7" t="s">
        <v>183</v>
      </c>
      <c r="C122" s="102" t="s">
        <v>184</v>
      </c>
      <c r="D122" s="103"/>
      <c r="E122" s="103"/>
      <c r="F122" s="103"/>
      <c r="G122" s="103"/>
      <c r="H122" s="103"/>
      <c r="I122" s="103"/>
      <c r="J122" s="103"/>
      <c r="K122" s="116"/>
    </row>
    <row r="123" spans="2:12" ht="15.75" customHeight="1" x14ac:dyDescent="0.45">
      <c r="B123" s="28" t="s">
        <v>185</v>
      </c>
      <c r="C123" s="72" t="str">
        <f ca="1">IFERROR(__xludf.DUMMYFUNCTION("GOOGLETRANSLATE(C122,""tr"",""en"")"),"Each course topic determined in the learning outcomes is tested with midterm and final exams. The weighted grade point average of each student is determined by the weights given to each learning assessment method.")</f>
        <v>Each course topic determined in the learning outcomes is tested with midterm and final exams. The weighted grade point average of each student is determined by the weights given to each learning assessment method.</v>
      </c>
      <c r="D123" s="43"/>
      <c r="E123" s="43"/>
      <c r="F123" s="43"/>
      <c r="G123" s="43"/>
      <c r="H123" s="43"/>
      <c r="I123" s="43"/>
      <c r="J123" s="43"/>
      <c r="K123" s="44"/>
    </row>
    <row r="124" spans="2:12" ht="15.75" customHeight="1" x14ac:dyDescent="0.45">
      <c r="B124" s="77" t="s">
        <v>186</v>
      </c>
      <c r="C124" s="165" t="s">
        <v>187</v>
      </c>
      <c r="D124" s="103"/>
      <c r="E124" s="103"/>
      <c r="F124" s="103"/>
      <c r="G124" s="95"/>
      <c r="H124" s="18" t="s">
        <v>188</v>
      </c>
      <c r="I124" s="18" t="s">
        <v>189</v>
      </c>
      <c r="J124" s="18" t="s">
        <v>188</v>
      </c>
      <c r="K124" s="29" t="s">
        <v>189</v>
      </c>
    </row>
    <row r="125" spans="2:12" ht="15.75" customHeight="1" x14ac:dyDescent="0.45">
      <c r="B125" s="54"/>
      <c r="C125" s="119"/>
      <c r="D125" s="105"/>
      <c r="E125" s="105"/>
      <c r="F125" s="105"/>
      <c r="G125" s="97"/>
      <c r="H125" s="19" t="s">
        <v>190</v>
      </c>
      <c r="I125" s="19" t="s">
        <v>191</v>
      </c>
      <c r="J125" s="19" t="s">
        <v>190</v>
      </c>
      <c r="K125" s="30" t="s">
        <v>191</v>
      </c>
    </row>
    <row r="126" spans="2:12" ht="15" customHeight="1" x14ac:dyDescent="0.45">
      <c r="B126" s="54"/>
      <c r="C126" s="119"/>
      <c r="D126" s="105"/>
      <c r="E126" s="105"/>
      <c r="F126" s="105"/>
      <c r="G126" s="97"/>
      <c r="H126" s="31" t="s">
        <v>192</v>
      </c>
      <c r="I126" s="31" t="s">
        <v>176</v>
      </c>
      <c r="J126" s="31" t="s">
        <v>193</v>
      </c>
      <c r="K126" s="32" t="s">
        <v>194</v>
      </c>
    </row>
    <row r="127" spans="2:12" ht="15.75" customHeight="1" x14ac:dyDescent="0.45">
      <c r="B127" s="54"/>
      <c r="C127" s="166" t="str">
        <f ca="1">IFERROR(__xludf.DUMMYFUNCTION("GOOGLETRANSLATE(C124,""tr"",""en"")"),"The relevant instructor determines one of the letter grades in the table above for the course taken by the student, by evaluating the student's success in midterm exams, mid-term studies and final exams, and by taking into account the general success leve"&amp;"l of the class.")</f>
        <v>The relevant instructor determines one of the letter grades in the table above for the course taken by the student, by evaluating the student's success in midterm exams, mid-term studies and final exams, and by taking into account the general success level of the class.</v>
      </c>
      <c r="D127" s="105"/>
      <c r="E127" s="105"/>
      <c r="F127" s="105"/>
      <c r="G127" s="97"/>
      <c r="H127" s="31" t="s">
        <v>195</v>
      </c>
      <c r="I127" s="31" t="s">
        <v>196</v>
      </c>
      <c r="J127" s="31" t="s">
        <v>197</v>
      </c>
      <c r="K127" s="32" t="s">
        <v>198</v>
      </c>
    </row>
    <row r="128" spans="2:12" ht="15.75" customHeight="1" x14ac:dyDescent="0.45">
      <c r="B128" s="54"/>
      <c r="C128" s="119"/>
      <c r="D128" s="105"/>
      <c r="E128" s="105"/>
      <c r="F128" s="105"/>
      <c r="G128" s="97"/>
      <c r="H128" s="31" t="s">
        <v>199</v>
      </c>
      <c r="I128" s="31" t="s">
        <v>200</v>
      </c>
      <c r="J128" s="31" t="s">
        <v>201</v>
      </c>
      <c r="K128" s="32" t="s">
        <v>202</v>
      </c>
    </row>
    <row r="129" spans="2:11" ht="15.75" customHeight="1" x14ac:dyDescent="0.45">
      <c r="B129" s="54"/>
      <c r="C129" s="119"/>
      <c r="D129" s="105"/>
      <c r="E129" s="105"/>
      <c r="F129" s="105"/>
      <c r="G129" s="97"/>
      <c r="H129" s="31" t="s">
        <v>203</v>
      </c>
      <c r="I129" s="31" t="s">
        <v>204</v>
      </c>
      <c r="J129" s="31" t="s">
        <v>205</v>
      </c>
      <c r="K129" s="32" t="s">
        <v>206</v>
      </c>
    </row>
    <row r="130" spans="2:11" ht="15.75" customHeight="1" x14ac:dyDescent="0.45">
      <c r="B130" s="54"/>
      <c r="C130" s="119"/>
      <c r="D130" s="105"/>
      <c r="E130" s="105"/>
      <c r="F130" s="105"/>
      <c r="G130" s="97"/>
      <c r="H130" s="31" t="s">
        <v>207</v>
      </c>
      <c r="I130" s="31" t="s">
        <v>208</v>
      </c>
      <c r="J130" s="31" t="s">
        <v>209</v>
      </c>
      <c r="K130" s="32" t="s">
        <v>210</v>
      </c>
    </row>
    <row r="131" spans="2:11" ht="27" customHeight="1" x14ac:dyDescent="0.45">
      <c r="B131" s="54"/>
      <c r="C131" s="110"/>
      <c r="D131" s="43"/>
      <c r="E131" s="43"/>
      <c r="F131" s="43"/>
      <c r="G131" s="44"/>
      <c r="H131" s="33" t="s">
        <v>211</v>
      </c>
      <c r="I131" s="33" t="s">
        <v>212</v>
      </c>
      <c r="J131" s="33" t="s">
        <v>213</v>
      </c>
      <c r="K131" s="34" t="s">
        <v>214</v>
      </c>
    </row>
    <row r="132" spans="2:11" ht="36" customHeight="1" x14ac:dyDescent="0.45">
      <c r="B132" s="78" t="s">
        <v>215</v>
      </c>
      <c r="C132" s="35" t="s">
        <v>165</v>
      </c>
      <c r="D132" s="91" t="s">
        <v>216</v>
      </c>
      <c r="E132" s="58"/>
      <c r="F132" s="56" t="s">
        <v>217</v>
      </c>
      <c r="G132" s="57"/>
      <c r="H132" s="57"/>
      <c r="I132" s="57"/>
      <c r="J132" s="58"/>
      <c r="K132" s="10" t="s">
        <v>218</v>
      </c>
    </row>
    <row r="133" spans="2:11" ht="15.75" customHeight="1" x14ac:dyDescent="0.45">
      <c r="B133" s="75"/>
      <c r="C133" s="167" t="s">
        <v>219</v>
      </c>
      <c r="D133" s="154"/>
      <c r="E133" s="154"/>
      <c r="F133" s="154"/>
      <c r="G133" s="154"/>
      <c r="H133" s="154"/>
      <c r="I133" s="154"/>
      <c r="J133" s="154"/>
      <c r="K133" s="156"/>
    </row>
    <row r="134" spans="2:11" ht="15.75" customHeight="1" x14ac:dyDescent="0.45">
      <c r="B134" s="75"/>
      <c r="C134" s="73">
        <v>1</v>
      </c>
      <c r="D134" s="89" t="s">
        <v>220</v>
      </c>
      <c r="E134" s="41"/>
      <c r="F134" s="137"/>
      <c r="G134" s="40"/>
      <c r="H134" s="40"/>
      <c r="I134" s="40"/>
      <c r="J134" s="41"/>
      <c r="K134" s="112">
        <v>102</v>
      </c>
    </row>
    <row r="135" spans="2:11" ht="15.75" customHeight="1" x14ac:dyDescent="0.45">
      <c r="B135" s="75"/>
      <c r="C135" s="60"/>
      <c r="D135" s="86" t="s">
        <v>221</v>
      </c>
      <c r="E135" s="44"/>
      <c r="F135" s="42"/>
      <c r="G135" s="43"/>
      <c r="H135" s="43"/>
      <c r="I135" s="43"/>
      <c r="J135" s="44"/>
      <c r="K135" s="61"/>
    </row>
    <row r="136" spans="2:11" ht="15.75" customHeight="1" x14ac:dyDescent="0.45">
      <c r="B136" s="75"/>
      <c r="C136" s="73">
        <v>2</v>
      </c>
      <c r="D136" s="100" t="s">
        <v>222</v>
      </c>
      <c r="E136" s="41"/>
      <c r="F136" s="137"/>
      <c r="G136" s="40"/>
      <c r="H136" s="40"/>
      <c r="I136" s="40"/>
      <c r="J136" s="41"/>
      <c r="K136" s="112"/>
    </row>
    <row r="137" spans="2:11" ht="15.75" customHeight="1" x14ac:dyDescent="0.45">
      <c r="B137" s="75"/>
      <c r="C137" s="60"/>
      <c r="D137" s="101" t="s">
        <v>223</v>
      </c>
      <c r="E137" s="44"/>
      <c r="F137" s="42"/>
      <c r="G137" s="43"/>
      <c r="H137" s="43"/>
      <c r="I137" s="43"/>
      <c r="J137" s="44"/>
      <c r="K137" s="61"/>
    </row>
    <row r="138" spans="2:11" ht="15.75" customHeight="1" x14ac:dyDescent="0.45">
      <c r="B138" s="75"/>
      <c r="C138" s="73">
        <v>3</v>
      </c>
      <c r="D138" s="100" t="s">
        <v>224</v>
      </c>
      <c r="E138" s="41"/>
      <c r="F138" s="137"/>
      <c r="G138" s="40"/>
      <c r="H138" s="40"/>
      <c r="I138" s="40"/>
      <c r="J138" s="41"/>
      <c r="K138" s="112">
        <v>34</v>
      </c>
    </row>
    <row r="139" spans="2:11" ht="15" customHeight="1" x14ac:dyDescent="0.45">
      <c r="B139" s="75"/>
      <c r="C139" s="60"/>
      <c r="D139" s="101" t="s">
        <v>225</v>
      </c>
      <c r="E139" s="44"/>
      <c r="F139" s="42"/>
      <c r="G139" s="43"/>
      <c r="H139" s="43"/>
      <c r="I139" s="43"/>
      <c r="J139" s="44"/>
      <c r="K139" s="61"/>
    </row>
    <row r="140" spans="2:11" ht="15.75" customHeight="1" x14ac:dyDescent="0.45">
      <c r="B140" s="75"/>
      <c r="C140" s="73">
        <v>4</v>
      </c>
      <c r="D140" s="100" t="s">
        <v>226</v>
      </c>
      <c r="E140" s="41"/>
      <c r="F140" s="137"/>
      <c r="G140" s="40"/>
      <c r="H140" s="40"/>
      <c r="I140" s="40"/>
      <c r="J140" s="41"/>
      <c r="K140" s="112"/>
    </row>
    <row r="141" spans="2:11" ht="15.75" customHeight="1" x14ac:dyDescent="0.45">
      <c r="B141" s="75"/>
      <c r="C141" s="60"/>
      <c r="D141" s="101" t="s">
        <v>227</v>
      </c>
      <c r="E141" s="44"/>
      <c r="F141" s="42"/>
      <c r="G141" s="43"/>
      <c r="H141" s="43"/>
      <c r="I141" s="43"/>
      <c r="J141" s="44"/>
      <c r="K141" s="61"/>
    </row>
    <row r="142" spans="2:11" ht="15.75" customHeight="1" x14ac:dyDescent="0.45">
      <c r="B142" s="75"/>
      <c r="C142" s="73">
        <v>5</v>
      </c>
      <c r="D142" s="100" t="s">
        <v>228</v>
      </c>
      <c r="E142" s="41"/>
      <c r="F142" s="137"/>
      <c r="G142" s="40"/>
      <c r="H142" s="40"/>
      <c r="I142" s="40"/>
      <c r="J142" s="41"/>
      <c r="K142" s="112"/>
    </row>
    <row r="143" spans="2:11" ht="15.75" customHeight="1" x14ac:dyDescent="0.45">
      <c r="B143" s="75"/>
      <c r="C143" s="60"/>
      <c r="D143" s="101" t="s">
        <v>229</v>
      </c>
      <c r="E143" s="44"/>
      <c r="F143" s="42"/>
      <c r="G143" s="43"/>
      <c r="H143" s="43"/>
      <c r="I143" s="43"/>
      <c r="J143" s="44"/>
      <c r="K143" s="61"/>
    </row>
    <row r="144" spans="2:11" ht="15.75" customHeight="1" x14ac:dyDescent="0.45">
      <c r="B144" s="75"/>
      <c r="C144" s="73">
        <v>6</v>
      </c>
      <c r="D144" s="100" t="s">
        <v>230</v>
      </c>
      <c r="E144" s="41"/>
      <c r="F144" s="137"/>
      <c r="G144" s="40"/>
      <c r="H144" s="40"/>
      <c r="I144" s="40"/>
      <c r="J144" s="41"/>
      <c r="K144" s="112"/>
    </row>
    <row r="145" spans="2:11" ht="15.75" customHeight="1" x14ac:dyDescent="0.45">
      <c r="B145" s="75"/>
      <c r="C145" s="60"/>
      <c r="D145" s="101" t="s">
        <v>231</v>
      </c>
      <c r="E145" s="44"/>
      <c r="F145" s="42"/>
      <c r="G145" s="43"/>
      <c r="H145" s="43"/>
      <c r="I145" s="43"/>
      <c r="J145" s="44"/>
      <c r="K145" s="61"/>
    </row>
    <row r="146" spans="2:11" ht="15.75" customHeight="1" x14ac:dyDescent="0.45">
      <c r="B146" s="75"/>
      <c r="C146" s="167" t="s">
        <v>232</v>
      </c>
      <c r="D146" s="154"/>
      <c r="E146" s="154"/>
      <c r="F146" s="154"/>
      <c r="G146" s="154"/>
      <c r="H146" s="154"/>
      <c r="I146" s="154"/>
      <c r="J146" s="154"/>
      <c r="K146" s="156"/>
    </row>
    <row r="147" spans="2:11" ht="15.75" customHeight="1" x14ac:dyDescent="0.45">
      <c r="B147" s="75"/>
      <c r="C147" s="73">
        <v>7</v>
      </c>
      <c r="D147" s="89" t="s">
        <v>150</v>
      </c>
      <c r="E147" s="41"/>
      <c r="F147" s="137"/>
      <c r="G147" s="40"/>
      <c r="H147" s="40"/>
      <c r="I147" s="40"/>
      <c r="J147" s="41"/>
      <c r="K147" s="168">
        <v>2</v>
      </c>
    </row>
    <row r="148" spans="2:11" ht="15.75" customHeight="1" x14ac:dyDescent="0.45">
      <c r="B148" s="75"/>
      <c r="C148" s="60"/>
      <c r="D148" s="86" t="s">
        <v>173</v>
      </c>
      <c r="E148" s="44"/>
      <c r="F148" s="42"/>
      <c r="G148" s="43"/>
      <c r="H148" s="43"/>
      <c r="I148" s="43"/>
      <c r="J148" s="44"/>
      <c r="K148" s="61"/>
    </row>
    <row r="149" spans="2:11" ht="15.75" customHeight="1" x14ac:dyDescent="0.45">
      <c r="B149" s="75"/>
      <c r="C149" s="73">
        <v>9</v>
      </c>
      <c r="D149" s="89" t="s">
        <v>233</v>
      </c>
      <c r="E149" s="41"/>
      <c r="F149" s="137"/>
      <c r="G149" s="40"/>
      <c r="H149" s="40"/>
      <c r="I149" s="40"/>
      <c r="J149" s="41"/>
      <c r="K149" s="168">
        <v>10</v>
      </c>
    </row>
    <row r="150" spans="2:11" ht="15.75" customHeight="1" x14ac:dyDescent="0.45">
      <c r="B150" s="75"/>
      <c r="C150" s="60"/>
      <c r="D150" s="86" t="s">
        <v>234</v>
      </c>
      <c r="E150" s="44"/>
      <c r="F150" s="42"/>
      <c r="G150" s="43"/>
      <c r="H150" s="43"/>
      <c r="I150" s="43"/>
      <c r="J150" s="44"/>
      <c r="K150" s="61"/>
    </row>
    <row r="151" spans="2:11" ht="15.75" customHeight="1" x14ac:dyDescent="0.45">
      <c r="B151" s="75"/>
      <c r="C151" s="73">
        <v>10</v>
      </c>
      <c r="D151" s="89" t="s">
        <v>235</v>
      </c>
      <c r="E151" s="41"/>
      <c r="F151" s="137"/>
      <c r="G151" s="40"/>
      <c r="H151" s="40"/>
      <c r="I151" s="40"/>
      <c r="J151" s="41"/>
      <c r="K151" s="168"/>
    </row>
    <row r="152" spans="2:11" ht="15.75" customHeight="1" x14ac:dyDescent="0.45">
      <c r="B152" s="75"/>
      <c r="C152" s="60"/>
      <c r="D152" s="86" t="s">
        <v>236</v>
      </c>
      <c r="E152" s="44"/>
      <c r="F152" s="42"/>
      <c r="G152" s="43"/>
      <c r="H152" s="43"/>
      <c r="I152" s="43"/>
      <c r="J152" s="44"/>
      <c r="K152" s="61"/>
    </row>
    <row r="153" spans="2:11" ht="15.75" customHeight="1" x14ac:dyDescent="0.45">
      <c r="B153" s="75"/>
      <c r="C153" s="73">
        <v>11</v>
      </c>
      <c r="D153" s="89" t="s">
        <v>179</v>
      </c>
      <c r="E153" s="41"/>
      <c r="F153" s="137"/>
      <c r="G153" s="40"/>
      <c r="H153" s="40"/>
      <c r="I153" s="40"/>
      <c r="J153" s="41"/>
      <c r="K153" s="168">
        <v>2</v>
      </c>
    </row>
    <row r="154" spans="2:11" ht="15.75" customHeight="1" x14ac:dyDescent="0.45">
      <c r="B154" s="75"/>
      <c r="C154" s="60"/>
      <c r="D154" s="86" t="s">
        <v>181</v>
      </c>
      <c r="E154" s="44"/>
      <c r="F154" s="42"/>
      <c r="G154" s="43"/>
      <c r="H154" s="43"/>
      <c r="I154" s="43"/>
      <c r="J154" s="44"/>
      <c r="K154" s="61"/>
    </row>
    <row r="155" spans="2:11" ht="15.75" customHeight="1" x14ac:dyDescent="0.45">
      <c r="B155" s="75"/>
      <c r="C155" s="73">
        <v>12</v>
      </c>
      <c r="D155" s="89" t="s">
        <v>237</v>
      </c>
      <c r="E155" s="41"/>
      <c r="F155" s="137"/>
      <c r="G155" s="40"/>
      <c r="H155" s="40"/>
      <c r="I155" s="40"/>
      <c r="J155" s="41"/>
      <c r="K155" s="168"/>
    </row>
    <row r="156" spans="2:11" ht="15.75" customHeight="1" x14ac:dyDescent="0.45">
      <c r="B156" s="75"/>
      <c r="C156" s="60"/>
      <c r="D156" s="86" t="s">
        <v>238</v>
      </c>
      <c r="E156" s="44"/>
      <c r="F156" s="42"/>
      <c r="G156" s="43"/>
      <c r="H156" s="43"/>
      <c r="I156" s="43"/>
      <c r="J156" s="44"/>
      <c r="K156" s="61"/>
    </row>
    <row r="157" spans="2:11" ht="15.75" customHeight="1" x14ac:dyDescent="0.45">
      <c r="B157" s="75"/>
      <c r="C157" s="152" t="s">
        <v>239</v>
      </c>
      <c r="D157" s="40"/>
      <c r="E157" s="40"/>
      <c r="F157" s="40"/>
      <c r="G157" s="40"/>
      <c r="H157" s="40"/>
      <c r="I157" s="40"/>
      <c r="J157" s="41"/>
      <c r="K157" s="36">
        <v>150</v>
      </c>
    </row>
    <row r="158" spans="2:11" ht="15.75" customHeight="1" x14ac:dyDescent="0.45">
      <c r="B158" s="47" t="s">
        <v>240</v>
      </c>
      <c r="C158" s="48"/>
      <c r="D158" s="48"/>
      <c r="E158" s="48"/>
      <c r="F158" s="48"/>
      <c r="G158" s="48"/>
      <c r="H158" s="48"/>
      <c r="I158" s="48"/>
      <c r="J158" s="48"/>
      <c r="K158" s="49"/>
    </row>
    <row r="159" spans="2:11" ht="15.75" customHeight="1" x14ac:dyDescent="0.45">
      <c r="B159" s="50" t="s">
        <v>241</v>
      </c>
      <c r="C159" s="51"/>
      <c r="D159" s="51"/>
      <c r="E159" s="51"/>
      <c r="F159" s="51"/>
      <c r="G159" s="51"/>
      <c r="H159" s="51"/>
      <c r="I159" s="51"/>
      <c r="J159" s="51"/>
      <c r="K159" s="52"/>
    </row>
    <row r="160" spans="2:11" ht="26.25" customHeight="1" x14ac:dyDescent="0.45">
      <c r="B160" s="79" t="s">
        <v>242</v>
      </c>
      <c r="C160" s="86" t="s">
        <v>243</v>
      </c>
      <c r="D160" s="44"/>
      <c r="E160" s="42" t="s">
        <v>244</v>
      </c>
      <c r="F160" s="43"/>
      <c r="G160" s="43"/>
      <c r="H160" s="43"/>
      <c r="I160" s="43"/>
      <c r="J160" s="43"/>
      <c r="K160" s="122"/>
    </row>
    <row r="161" spans="2:11" ht="26.25" customHeight="1" x14ac:dyDescent="0.45">
      <c r="B161" s="54"/>
      <c r="C161" s="87" t="s">
        <v>245</v>
      </c>
      <c r="D161" s="88"/>
      <c r="E161" s="153" t="s">
        <v>246</v>
      </c>
      <c r="F161" s="154"/>
      <c r="G161" s="88"/>
      <c r="H161" s="87" t="s">
        <v>247</v>
      </c>
      <c r="I161" s="88"/>
      <c r="J161" s="155" t="s">
        <v>248</v>
      </c>
      <c r="K161" s="156"/>
    </row>
    <row r="162" spans="2:11" ht="15.75" customHeight="1" x14ac:dyDescent="0.45">
      <c r="B162" s="54"/>
      <c r="C162" s="89" t="s">
        <v>249</v>
      </c>
      <c r="D162" s="41"/>
      <c r="E162" s="39" t="s">
        <v>250</v>
      </c>
      <c r="F162" s="40"/>
      <c r="G162" s="40"/>
      <c r="H162" s="40"/>
      <c r="I162" s="40"/>
      <c r="J162" s="40"/>
      <c r="K162" s="118"/>
    </row>
    <row r="163" spans="2:11" ht="25.5" customHeight="1" x14ac:dyDescent="0.45">
      <c r="B163" s="55"/>
      <c r="C163" s="90" t="s">
        <v>238</v>
      </c>
      <c r="D163" s="85"/>
      <c r="E163" s="157" t="str">
        <f ca="1">IFERROR(__xludf.DUMMYFUNCTION("GOOGLETRANSLATE(E162,""tr"",""en"")"),"Wednesday: 15:00-16:00, Thursday: 15:00-16:00")</f>
        <v>Wednesday: 15:00-16:00, Thursday: 15:00-16:00</v>
      </c>
      <c r="F163" s="105"/>
      <c r="G163" s="105"/>
      <c r="H163" s="105"/>
      <c r="I163" s="105"/>
      <c r="J163" s="105"/>
      <c r="K163" s="105"/>
    </row>
    <row r="164" spans="2:11" ht="24.75" customHeight="1" x14ac:dyDescent="0.45">
      <c r="B164" s="77" t="s">
        <v>251</v>
      </c>
      <c r="C164" s="91" t="s">
        <v>252</v>
      </c>
      <c r="D164" s="58"/>
      <c r="E164" s="158" t="s">
        <v>253</v>
      </c>
      <c r="F164" s="159"/>
      <c r="G164" s="159"/>
      <c r="H164" s="159"/>
      <c r="I164" s="159"/>
      <c r="J164" s="159"/>
      <c r="K164" s="160"/>
    </row>
    <row r="165" spans="2:11" ht="78" customHeight="1" x14ac:dyDescent="0.45">
      <c r="B165" s="55"/>
      <c r="C165" s="92" t="s">
        <v>254</v>
      </c>
      <c r="D165" s="93"/>
      <c r="E165" s="162" t="s">
        <v>255</v>
      </c>
      <c r="F165" s="108"/>
      <c r="G165" s="108"/>
      <c r="H165" s="108"/>
      <c r="I165" s="108"/>
      <c r="J165" s="108"/>
      <c r="K165" s="163"/>
    </row>
    <row r="166" spans="2:11" ht="41.25" customHeight="1" x14ac:dyDescent="0.45">
      <c r="B166" s="79" t="s">
        <v>256</v>
      </c>
      <c r="C166" s="94" t="s">
        <v>257</v>
      </c>
      <c r="D166" s="95"/>
      <c r="E166" s="164" t="s">
        <v>258</v>
      </c>
      <c r="F166" s="103"/>
      <c r="G166" s="103"/>
      <c r="H166" s="103"/>
      <c r="I166" s="103"/>
      <c r="J166" s="103"/>
      <c r="K166" s="116"/>
    </row>
    <row r="167" spans="2:11" ht="41.25" customHeight="1" x14ac:dyDescent="0.45">
      <c r="B167" s="54"/>
      <c r="C167" s="81" t="s">
        <v>259</v>
      </c>
      <c r="D167" s="44"/>
      <c r="E167" s="157" t="str">
        <f ca="1">IFERROR(__xludf.DUMMYFUNCTION("GOOGLETRANSLATE(E166,""tr"",""en"")"),"Violations of academic integrity include, but are not limited to, cheating or attempted cheating, plagiarism, presenting false information or citations, facilitating dishonest acts by others, obtaining exams without permission, using previously completed "&amp;"work without informing the instructor, and altering the academic work of other students. Any violation of academic integrity is a serious academic offense and will result in consequences under the University's disciplinary rules.")</f>
        <v>Violations of academic integrity include, but are not limited to, cheating or attempted cheating, plagiarism, presenting false information or citations, facilitating dishonest acts by others, obtaining exams without permission, using previously completed work without informing the instructor, and altering the academic work of other students. Any violation of academic integrity is a serious academic offense and will result in consequences under the University's disciplinary rules.</v>
      </c>
      <c r="F167" s="105"/>
      <c r="G167" s="105"/>
      <c r="H167" s="105"/>
      <c r="I167" s="105"/>
      <c r="J167" s="105"/>
      <c r="K167" s="105"/>
    </row>
    <row r="168" spans="2:11" ht="15.75" customHeight="1" x14ac:dyDescent="0.45">
      <c r="B168" s="54"/>
      <c r="C168" s="82" t="s">
        <v>260</v>
      </c>
      <c r="D168" s="41"/>
      <c r="E168" s="142" t="s">
        <v>261</v>
      </c>
      <c r="F168" s="40"/>
      <c r="G168" s="40"/>
      <c r="H168" s="40"/>
      <c r="I168" s="40"/>
      <c r="J168" s="40"/>
      <c r="K168" s="118"/>
    </row>
    <row r="169" spans="2:11" ht="15.75" customHeight="1" x14ac:dyDescent="0.45">
      <c r="B169" s="54"/>
      <c r="C169" s="83" t="s">
        <v>262</v>
      </c>
      <c r="D169" s="44"/>
      <c r="E169" s="157" t="str">
        <f ca="1">IFERROR(__xludf.DUMMYFUNCTION("GOOGLETRANSLATE(E168,""tr"",""en"")"),"Appropriate conditions are provided for students with disabilities regarding the course delivery and evaluation of learning.")</f>
        <v>Appropriate conditions are provided for students with disabilities regarding the course delivery and evaluation of learning.</v>
      </c>
      <c r="F169" s="105"/>
      <c r="G169" s="105"/>
      <c r="H169" s="105"/>
      <c r="I169" s="105"/>
      <c r="J169" s="105"/>
      <c r="K169" s="105"/>
    </row>
    <row r="170" spans="2:11" ht="15.75" customHeight="1" x14ac:dyDescent="0.45">
      <c r="B170" s="54"/>
      <c r="C170" s="82" t="s">
        <v>263</v>
      </c>
      <c r="D170" s="41"/>
      <c r="E170" s="142" t="s">
        <v>264</v>
      </c>
      <c r="F170" s="40"/>
      <c r="G170" s="40"/>
      <c r="H170" s="40"/>
      <c r="I170" s="40"/>
      <c r="J170" s="40"/>
      <c r="K170" s="118"/>
    </row>
    <row r="171" spans="2:11" ht="15.75" customHeight="1" x14ac:dyDescent="0.45">
      <c r="B171" s="54"/>
      <c r="C171" s="81" t="s">
        <v>265</v>
      </c>
      <c r="D171" s="44"/>
      <c r="E171" s="157" t="str">
        <f ca="1">IFERROR(__xludf.DUMMYFUNCTION("GOOGLETRANSLATE(E170,""tr"",""en"")"),"The course does not require any special security measures.")</f>
        <v>The course does not require any special security measures.</v>
      </c>
      <c r="F171" s="105"/>
      <c r="G171" s="105"/>
      <c r="H171" s="105"/>
      <c r="I171" s="105"/>
      <c r="J171" s="105"/>
      <c r="K171" s="105"/>
    </row>
    <row r="172" spans="2:11" ht="15.75" customHeight="1" x14ac:dyDescent="0.45">
      <c r="B172" s="54"/>
      <c r="C172" s="82" t="s">
        <v>266</v>
      </c>
      <c r="D172" s="41"/>
      <c r="E172" s="142" t="s">
        <v>267</v>
      </c>
      <c r="F172" s="40"/>
      <c r="G172" s="40"/>
      <c r="H172" s="40"/>
      <c r="I172" s="40"/>
      <c r="J172" s="40"/>
      <c r="K172" s="118"/>
    </row>
    <row r="173" spans="2:11" ht="15.75" customHeight="1" x14ac:dyDescent="0.45">
      <c r="B173" s="55"/>
      <c r="C173" s="84" t="s">
        <v>268</v>
      </c>
      <c r="D173" s="85"/>
      <c r="E173" s="157" t="str">
        <f ca="1">IFERROR(__xludf.DUMMYFUNCTION("GOOGLETRANSLATE(E172,""tr"",""en"")"),"If necessary, the method of teaching the course may be changed during the semester by the faculty member, by informing the students.")</f>
        <v>If necessary, the method of teaching the course may be changed during the semester by the faculty member, by informing the students.</v>
      </c>
      <c r="F173" s="105"/>
      <c r="G173" s="105"/>
      <c r="H173" s="105"/>
      <c r="I173" s="105"/>
      <c r="J173" s="105"/>
      <c r="K173" s="105"/>
    </row>
    <row r="174" spans="2:11" ht="15.75" customHeight="1" x14ac:dyDescent="0.45">
      <c r="B174" s="37" t="s">
        <v>269</v>
      </c>
      <c r="C174" s="37"/>
      <c r="D174" s="37"/>
      <c r="E174" s="37"/>
      <c r="F174" s="37"/>
      <c r="G174" s="37"/>
      <c r="H174" s="37"/>
      <c r="I174" s="37"/>
      <c r="J174" s="37"/>
      <c r="K174" s="37"/>
    </row>
    <row r="175" spans="2:11" ht="15.75" customHeight="1" x14ac:dyDescent="0.45">
      <c r="B175" s="38"/>
      <c r="C175" s="2"/>
      <c r="D175" s="2"/>
      <c r="E175" s="2"/>
      <c r="F175" s="2"/>
      <c r="G175" s="2"/>
      <c r="H175" s="2"/>
      <c r="I175" s="2"/>
      <c r="J175" s="2"/>
      <c r="K175" s="2"/>
    </row>
    <row r="176" spans="2:11" ht="15.75" customHeight="1" x14ac:dyDescent="0.45">
      <c r="B176" s="161"/>
      <c r="C176" s="105"/>
      <c r="D176" s="105"/>
      <c r="E176" s="105"/>
      <c r="F176" s="105"/>
      <c r="G176" s="105"/>
      <c r="H176" s="105"/>
      <c r="I176" s="2"/>
      <c r="J176" s="2"/>
      <c r="K176" s="2"/>
    </row>
    <row r="177" spans="2:11" ht="15.75" customHeight="1" x14ac:dyDescent="0.45">
      <c r="B177" s="1"/>
      <c r="C177" s="2"/>
      <c r="D177" s="2"/>
      <c r="E177" s="2"/>
      <c r="F177" s="2"/>
      <c r="G177" s="2"/>
      <c r="H177" s="2"/>
      <c r="I177" s="2"/>
      <c r="J177" s="2"/>
      <c r="K177" s="2"/>
    </row>
    <row r="178" spans="2:11" ht="15.75" customHeight="1" x14ac:dyDescent="0.45">
      <c r="B178" s="1"/>
      <c r="C178" s="2"/>
      <c r="D178" s="2"/>
      <c r="E178" s="2"/>
      <c r="F178" s="2"/>
      <c r="G178" s="2"/>
      <c r="H178" s="2"/>
      <c r="I178" s="2"/>
      <c r="J178" s="2"/>
      <c r="K178" s="2"/>
    </row>
    <row r="179" spans="2:11" ht="15.75" customHeight="1" x14ac:dyDescent="0.45">
      <c r="B179" s="1"/>
      <c r="C179" s="2"/>
      <c r="D179" s="2"/>
      <c r="E179" s="2"/>
      <c r="F179" s="2"/>
      <c r="G179" s="2"/>
      <c r="H179" s="2"/>
      <c r="I179" s="2"/>
      <c r="J179" s="2"/>
      <c r="K179" s="2"/>
    </row>
    <row r="180" spans="2:11" ht="15.75" customHeight="1" x14ac:dyDescent="0.45">
      <c r="B180" s="1"/>
      <c r="C180" s="2"/>
      <c r="D180" s="2"/>
      <c r="E180" s="2"/>
      <c r="F180" s="2"/>
      <c r="G180" s="2"/>
      <c r="H180" s="2"/>
      <c r="I180" s="2"/>
      <c r="J180" s="2"/>
      <c r="K180" s="2"/>
    </row>
    <row r="181" spans="2:11" ht="15.75" customHeight="1" x14ac:dyDescent="0.45">
      <c r="B181" s="1"/>
      <c r="C181" s="2"/>
      <c r="D181" s="2"/>
      <c r="E181" s="2"/>
      <c r="F181" s="2"/>
      <c r="G181" s="2"/>
      <c r="H181" s="2"/>
      <c r="I181" s="2"/>
      <c r="J181" s="2"/>
      <c r="K181" s="2"/>
    </row>
    <row r="182" spans="2:11" ht="15.75" customHeight="1" x14ac:dyDescent="0.45">
      <c r="B182" s="1"/>
      <c r="C182" s="2"/>
      <c r="D182" s="2"/>
      <c r="E182" s="2"/>
      <c r="F182" s="2"/>
      <c r="G182" s="2"/>
      <c r="H182" s="2"/>
      <c r="I182" s="2"/>
      <c r="J182" s="2"/>
      <c r="K182" s="2"/>
    </row>
    <row r="183" spans="2:11" ht="15.75" customHeight="1" x14ac:dyDescent="0.45">
      <c r="B183" s="1"/>
      <c r="C183" s="2"/>
      <c r="D183" s="2"/>
      <c r="E183" s="2"/>
      <c r="F183" s="2"/>
      <c r="G183" s="2"/>
      <c r="H183" s="2"/>
      <c r="I183" s="2"/>
      <c r="J183" s="2"/>
      <c r="K183" s="2"/>
    </row>
    <row r="184" spans="2:11" ht="15.75" customHeight="1" x14ac:dyDescent="0.45">
      <c r="B184" s="1"/>
      <c r="C184" s="2"/>
      <c r="D184" s="2"/>
      <c r="E184" s="2"/>
      <c r="F184" s="2"/>
      <c r="G184" s="2"/>
      <c r="H184" s="2"/>
      <c r="I184" s="2"/>
      <c r="J184" s="2"/>
      <c r="K184" s="2"/>
    </row>
    <row r="185" spans="2:11" ht="15.75" customHeight="1" x14ac:dyDescent="0.45">
      <c r="B185" s="1"/>
      <c r="C185" s="2"/>
      <c r="D185" s="2"/>
      <c r="E185" s="2"/>
      <c r="F185" s="2"/>
      <c r="G185" s="2"/>
      <c r="H185" s="2"/>
      <c r="I185" s="2"/>
      <c r="J185" s="2"/>
      <c r="K185" s="2"/>
    </row>
    <row r="186" spans="2:11" ht="15.75" customHeight="1" x14ac:dyDescent="0.45">
      <c r="B186" s="1"/>
      <c r="C186" s="2"/>
      <c r="D186" s="2"/>
      <c r="E186" s="2"/>
      <c r="F186" s="2"/>
      <c r="G186" s="2"/>
      <c r="H186" s="2"/>
      <c r="I186" s="2"/>
      <c r="J186" s="2"/>
      <c r="K186" s="2"/>
    </row>
    <row r="187" spans="2:11" ht="15.75" customHeight="1" x14ac:dyDescent="0.45">
      <c r="B187" s="1"/>
      <c r="C187" s="2"/>
      <c r="D187" s="2"/>
      <c r="E187" s="2"/>
      <c r="F187" s="2"/>
      <c r="G187" s="2"/>
      <c r="H187" s="2"/>
      <c r="I187" s="2"/>
      <c r="J187" s="2"/>
      <c r="K187" s="2"/>
    </row>
    <row r="188" spans="2:11" ht="15.75" customHeight="1" x14ac:dyDescent="0.45">
      <c r="B188" s="1"/>
      <c r="C188" s="2"/>
      <c r="D188" s="2"/>
      <c r="E188" s="2"/>
      <c r="F188" s="2"/>
      <c r="G188" s="2"/>
      <c r="H188" s="2"/>
      <c r="I188" s="2"/>
      <c r="J188" s="2"/>
      <c r="K188" s="2"/>
    </row>
    <row r="189" spans="2:11" ht="15.75" customHeight="1" x14ac:dyDescent="0.45">
      <c r="B189" s="1"/>
      <c r="C189" s="2"/>
      <c r="D189" s="2"/>
      <c r="E189" s="2"/>
      <c r="F189" s="2"/>
      <c r="G189" s="2"/>
      <c r="H189" s="2"/>
      <c r="I189" s="2"/>
      <c r="J189" s="2"/>
      <c r="K189" s="2"/>
    </row>
    <row r="190" spans="2:11" ht="15.75" customHeight="1" x14ac:dyDescent="0.45">
      <c r="B190" s="1"/>
      <c r="C190" s="2"/>
      <c r="D190" s="2"/>
      <c r="E190" s="2"/>
      <c r="F190" s="2"/>
      <c r="G190" s="2"/>
      <c r="H190" s="2"/>
      <c r="I190" s="2"/>
      <c r="J190" s="2"/>
      <c r="K190" s="2"/>
    </row>
    <row r="191" spans="2:11" ht="15.75" customHeight="1" x14ac:dyDescent="0.45">
      <c r="B191" s="1"/>
      <c r="C191" s="2"/>
      <c r="D191" s="2"/>
      <c r="E191" s="2"/>
      <c r="F191" s="2"/>
      <c r="G191" s="2"/>
      <c r="H191" s="2"/>
      <c r="I191" s="2"/>
      <c r="J191" s="2"/>
      <c r="K191" s="2"/>
    </row>
    <row r="192" spans="2:11" ht="15.75" customHeight="1" x14ac:dyDescent="0.45">
      <c r="B192" s="1"/>
      <c r="C192" s="2"/>
      <c r="D192" s="2"/>
      <c r="E192" s="2"/>
      <c r="F192" s="2"/>
      <c r="G192" s="2"/>
      <c r="H192" s="2"/>
      <c r="I192" s="2"/>
      <c r="J192" s="2"/>
      <c r="K192" s="2"/>
    </row>
    <row r="193" spans="2:11" ht="15.75" customHeight="1" x14ac:dyDescent="0.45">
      <c r="B193" s="1"/>
      <c r="C193" s="2"/>
      <c r="D193" s="2"/>
      <c r="E193" s="2"/>
      <c r="F193" s="2"/>
      <c r="G193" s="2"/>
      <c r="H193" s="2"/>
      <c r="I193" s="2"/>
      <c r="J193" s="2"/>
      <c r="K193" s="2"/>
    </row>
    <row r="194" spans="2:11" ht="15.75" customHeight="1" x14ac:dyDescent="0.45">
      <c r="B194" s="1"/>
      <c r="C194" s="2"/>
      <c r="D194" s="2"/>
      <c r="E194" s="2"/>
      <c r="F194" s="2"/>
      <c r="G194" s="2"/>
      <c r="H194" s="2"/>
      <c r="I194" s="2"/>
      <c r="J194" s="2"/>
      <c r="K194" s="2"/>
    </row>
    <row r="195" spans="2:11" ht="15.75" customHeight="1" x14ac:dyDescent="0.45">
      <c r="B195" s="1"/>
      <c r="C195" s="2"/>
      <c r="D195" s="2"/>
      <c r="E195" s="2"/>
      <c r="F195" s="2"/>
      <c r="G195" s="2"/>
      <c r="H195" s="2"/>
      <c r="I195" s="2"/>
      <c r="J195" s="2"/>
      <c r="K195" s="2"/>
    </row>
    <row r="196" spans="2:11" ht="15.75" customHeight="1" x14ac:dyDescent="0.45">
      <c r="B196" s="1"/>
      <c r="C196" s="2"/>
      <c r="D196" s="2"/>
      <c r="E196" s="2"/>
      <c r="F196" s="2"/>
      <c r="G196" s="2"/>
      <c r="H196" s="2"/>
      <c r="I196" s="2"/>
      <c r="J196" s="2"/>
      <c r="K196" s="2"/>
    </row>
    <row r="197" spans="2:11" ht="15.75" customHeight="1" x14ac:dyDescent="0.45">
      <c r="B197" s="1"/>
      <c r="C197" s="2"/>
      <c r="D197" s="2"/>
      <c r="E197" s="2"/>
      <c r="F197" s="2"/>
      <c r="G197" s="2"/>
      <c r="H197" s="2"/>
      <c r="I197" s="2"/>
      <c r="J197" s="2"/>
      <c r="K197" s="2"/>
    </row>
    <row r="198" spans="2:11" ht="15.75" customHeight="1" x14ac:dyDescent="0.45">
      <c r="B198" s="1"/>
      <c r="C198" s="2"/>
      <c r="D198" s="2"/>
      <c r="E198" s="2"/>
      <c r="F198" s="2"/>
      <c r="G198" s="2"/>
      <c r="H198" s="2"/>
      <c r="I198" s="2"/>
      <c r="J198" s="2"/>
      <c r="K198" s="2"/>
    </row>
    <row r="199" spans="2:11" ht="15.75" customHeight="1" x14ac:dyDescent="0.45">
      <c r="B199" s="1"/>
      <c r="C199" s="2"/>
      <c r="D199" s="2"/>
      <c r="E199" s="2"/>
      <c r="F199" s="2"/>
      <c r="G199" s="2"/>
      <c r="H199" s="2"/>
      <c r="I199" s="2"/>
      <c r="J199" s="2"/>
      <c r="K199" s="2"/>
    </row>
    <row r="200" spans="2:11" ht="15.75" customHeight="1" x14ac:dyDescent="0.45">
      <c r="B200" s="1"/>
      <c r="C200" s="2"/>
      <c r="D200" s="2"/>
      <c r="E200" s="2"/>
      <c r="F200" s="2"/>
      <c r="G200" s="2"/>
      <c r="H200" s="2"/>
      <c r="I200" s="2"/>
      <c r="J200" s="2"/>
      <c r="K200" s="2"/>
    </row>
    <row r="201" spans="2:11" ht="15.75" customHeight="1" x14ac:dyDescent="0.45">
      <c r="B201" s="1"/>
      <c r="C201" s="2"/>
      <c r="D201" s="2"/>
      <c r="E201" s="2"/>
      <c r="F201" s="2"/>
      <c r="G201" s="2"/>
      <c r="H201" s="2"/>
      <c r="I201" s="2"/>
      <c r="J201" s="2"/>
      <c r="K201" s="2"/>
    </row>
    <row r="202" spans="2:11" ht="15.75" customHeight="1" x14ac:dyDescent="0.45">
      <c r="B202" s="1"/>
      <c r="C202" s="2"/>
      <c r="D202" s="2"/>
      <c r="E202" s="2"/>
      <c r="F202" s="2"/>
      <c r="G202" s="2"/>
      <c r="H202" s="2"/>
      <c r="I202" s="2"/>
      <c r="J202" s="2"/>
      <c r="K202" s="2"/>
    </row>
    <row r="203" spans="2:11" ht="15.75" customHeight="1" x14ac:dyDescent="0.45">
      <c r="B203" s="1"/>
      <c r="C203" s="2"/>
      <c r="D203" s="2"/>
      <c r="E203" s="2"/>
      <c r="F203" s="2"/>
      <c r="G203" s="2"/>
      <c r="H203" s="2"/>
      <c r="I203" s="2"/>
      <c r="J203" s="2"/>
      <c r="K203" s="2"/>
    </row>
    <row r="204" spans="2:11" ht="15.75" customHeight="1" x14ac:dyDescent="0.45">
      <c r="B204" s="1"/>
      <c r="C204" s="2"/>
      <c r="D204" s="2"/>
      <c r="E204" s="2"/>
      <c r="F204" s="2"/>
      <c r="G204" s="2"/>
      <c r="H204" s="2"/>
      <c r="I204" s="2"/>
      <c r="J204" s="2"/>
      <c r="K204" s="2"/>
    </row>
    <row r="205" spans="2:11" ht="15.75" customHeight="1" x14ac:dyDescent="0.45">
      <c r="B205" s="1"/>
      <c r="C205" s="2"/>
      <c r="D205" s="2"/>
      <c r="E205" s="2"/>
      <c r="F205" s="2"/>
      <c r="G205" s="2"/>
      <c r="H205" s="2"/>
      <c r="I205" s="2"/>
      <c r="J205" s="2"/>
      <c r="K205" s="2"/>
    </row>
    <row r="206" spans="2:11" ht="15.75" customHeight="1" x14ac:dyDescent="0.45">
      <c r="B206" s="1"/>
      <c r="C206" s="2"/>
      <c r="D206" s="2"/>
      <c r="E206" s="2"/>
      <c r="F206" s="2"/>
      <c r="G206" s="2"/>
      <c r="H206" s="2"/>
      <c r="I206" s="2"/>
      <c r="J206" s="2"/>
      <c r="K206" s="2"/>
    </row>
    <row r="207" spans="2:11" ht="15.75" customHeight="1" x14ac:dyDescent="0.45">
      <c r="B207" s="1"/>
      <c r="C207" s="2"/>
      <c r="D207" s="2"/>
      <c r="E207" s="2"/>
      <c r="F207" s="2"/>
      <c r="G207" s="2"/>
      <c r="H207" s="2"/>
      <c r="I207" s="2"/>
      <c r="J207" s="2"/>
      <c r="K207" s="2"/>
    </row>
    <row r="208" spans="2:11" ht="15.75" customHeight="1" x14ac:dyDescent="0.45">
      <c r="B208" s="1"/>
      <c r="C208" s="2"/>
      <c r="D208" s="2"/>
      <c r="E208" s="2"/>
      <c r="F208" s="2"/>
      <c r="G208" s="2"/>
      <c r="H208" s="2"/>
      <c r="I208" s="2"/>
      <c r="J208" s="2"/>
      <c r="K208" s="2"/>
    </row>
    <row r="209" spans="2:11" ht="15.75" customHeight="1" x14ac:dyDescent="0.45">
      <c r="B209" s="1"/>
      <c r="C209" s="2"/>
      <c r="D209" s="2"/>
      <c r="E209" s="2"/>
      <c r="F209" s="2"/>
      <c r="G209" s="2"/>
      <c r="H209" s="2"/>
      <c r="I209" s="2"/>
      <c r="J209" s="2"/>
      <c r="K209" s="2"/>
    </row>
    <row r="210" spans="2:11" ht="15.75" customHeight="1" x14ac:dyDescent="0.45">
      <c r="B210" s="1"/>
      <c r="C210" s="2"/>
      <c r="D210" s="2"/>
      <c r="E210" s="2"/>
      <c r="F210" s="2"/>
      <c r="G210" s="2"/>
      <c r="H210" s="2"/>
      <c r="I210" s="2"/>
      <c r="J210" s="2"/>
      <c r="K210" s="2"/>
    </row>
    <row r="211" spans="2:11" ht="15.75" customHeight="1" x14ac:dyDescent="0.45">
      <c r="B211" s="1"/>
      <c r="C211" s="2"/>
      <c r="D211" s="2"/>
      <c r="E211" s="2"/>
      <c r="F211" s="2"/>
      <c r="G211" s="2"/>
      <c r="H211" s="2"/>
      <c r="I211" s="2"/>
      <c r="J211" s="2"/>
      <c r="K211" s="2"/>
    </row>
    <row r="212" spans="2:11" ht="15.75" customHeight="1" x14ac:dyDescent="0.45">
      <c r="B212" s="1"/>
      <c r="C212" s="2"/>
      <c r="D212" s="2"/>
      <c r="E212" s="2"/>
      <c r="F212" s="2"/>
      <c r="G212" s="2"/>
      <c r="H212" s="2"/>
      <c r="I212" s="2"/>
      <c r="J212" s="2"/>
      <c r="K212" s="2"/>
    </row>
    <row r="213" spans="2:11" ht="15.75" customHeight="1" x14ac:dyDescent="0.45">
      <c r="B213" s="1"/>
      <c r="C213" s="2"/>
      <c r="D213" s="2"/>
      <c r="E213" s="2"/>
      <c r="F213" s="2"/>
      <c r="G213" s="2"/>
      <c r="H213" s="2"/>
      <c r="I213" s="2"/>
      <c r="J213" s="2"/>
      <c r="K213" s="2"/>
    </row>
    <row r="214" spans="2:11" ht="15.75" customHeight="1" x14ac:dyDescent="0.45">
      <c r="B214" s="1"/>
      <c r="C214" s="2"/>
      <c r="D214" s="2"/>
      <c r="E214" s="2"/>
      <c r="F214" s="2"/>
      <c r="G214" s="2"/>
      <c r="H214" s="2"/>
      <c r="I214" s="2"/>
      <c r="J214" s="2"/>
      <c r="K214" s="2"/>
    </row>
    <row r="215" spans="2:11" ht="15.75" customHeight="1" x14ac:dyDescent="0.45">
      <c r="B215" s="1"/>
      <c r="C215" s="2"/>
      <c r="D215" s="2"/>
      <c r="E215" s="2"/>
      <c r="F215" s="2"/>
      <c r="G215" s="2"/>
      <c r="H215" s="2"/>
      <c r="I215" s="2"/>
      <c r="J215" s="2"/>
      <c r="K215" s="2"/>
    </row>
    <row r="216" spans="2:11" ht="15.75" customHeight="1" x14ac:dyDescent="0.45">
      <c r="B216" s="1"/>
      <c r="C216" s="2"/>
      <c r="D216" s="2"/>
      <c r="E216" s="2"/>
      <c r="F216" s="2"/>
      <c r="G216" s="2"/>
      <c r="H216" s="2"/>
      <c r="I216" s="2"/>
      <c r="J216" s="2"/>
      <c r="K216" s="2"/>
    </row>
    <row r="217" spans="2:11" ht="15.75" customHeight="1" x14ac:dyDescent="0.45">
      <c r="B217" s="1"/>
      <c r="C217" s="2"/>
      <c r="D217" s="2"/>
      <c r="E217" s="2"/>
      <c r="F217" s="2"/>
      <c r="G217" s="2"/>
      <c r="H217" s="2"/>
      <c r="I217" s="2"/>
      <c r="J217" s="2"/>
      <c r="K217" s="2"/>
    </row>
    <row r="218" spans="2:11" ht="15.75" customHeight="1" x14ac:dyDescent="0.45">
      <c r="B218" s="1"/>
      <c r="C218" s="2"/>
      <c r="D218" s="2"/>
      <c r="E218" s="2"/>
      <c r="F218" s="2"/>
      <c r="G218" s="2"/>
      <c r="H218" s="2"/>
      <c r="I218" s="2"/>
      <c r="J218" s="2"/>
      <c r="K218" s="2"/>
    </row>
    <row r="219" spans="2:11" ht="15.75" customHeight="1" x14ac:dyDescent="0.45">
      <c r="B219" s="1"/>
      <c r="C219" s="2"/>
      <c r="D219" s="2"/>
      <c r="E219" s="2"/>
      <c r="F219" s="2"/>
      <c r="G219" s="2"/>
      <c r="H219" s="2"/>
      <c r="I219" s="2"/>
      <c r="J219" s="2"/>
      <c r="K219" s="2"/>
    </row>
    <row r="220" spans="2:11" ht="15.75" customHeight="1" x14ac:dyDescent="0.45">
      <c r="B220" s="1"/>
      <c r="C220" s="2"/>
      <c r="D220" s="2"/>
      <c r="E220" s="2"/>
      <c r="F220" s="2"/>
      <c r="G220" s="2"/>
      <c r="H220" s="2"/>
      <c r="I220" s="2"/>
      <c r="J220" s="2"/>
      <c r="K220" s="2"/>
    </row>
    <row r="221" spans="2:11" ht="15.75" customHeight="1" x14ac:dyDescent="0.45">
      <c r="B221" s="1"/>
      <c r="C221" s="2"/>
      <c r="D221" s="2"/>
      <c r="E221" s="2"/>
      <c r="F221" s="2"/>
      <c r="G221" s="2"/>
      <c r="H221" s="2"/>
      <c r="I221" s="2"/>
      <c r="J221" s="2"/>
      <c r="K221" s="2"/>
    </row>
    <row r="222" spans="2:11" ht="15.75" customHeight="1" x14ac:dyDescent="0.45">
      <c r="B222" s="1"/>
      <c r="C222" s="2"/>
      <c r="D222" s="2"/>
      <c r="E222" s="2"/>
      <c r="F222" s="2"/>
      <c r="G222" s="2"/>
      <c r="H222" s="2"/>
      <c r="I222" s="2"/>
      <c r="J222" s="2"/>
      <c r="K222" s="2"/>
    </row>
    <row r="223" spans="2:11" ht="15.75" customHeight="1" x14ac:dyDescent="0.45">
      <c r="B223" s="1"/>
      <c r="C223" s="2"/>
      <c r="D223" s="2"/>
      <c r="E223" s="2"/>
      <c r="F223" s="2"/>
      <c r="G223" s="2"/>
      <c r="H223" s="2"/>
      <c r="I223" s="2"/>
      <c r="J223" s="2"/>
      <c r="K223" s="2"/>
    </row>
    <row r="224" spans="2:11" ht="15.75" customHeight="1" x14ac:dyDescent="0.45">
      <c r="B224" s="1"/>
      <c r="C224" s="2"/>
      <c r="D224" s="2"/>
      <c r="E224" s="2"/>
      <c r="F224" s="2"/>
      <c r="G224" s="2"/>
      <c r="H224" s="2"/>
      <c r="I224" s="2"/>
      <c r="J224" s="2"/>
      <c r="K224" s="2"/>
    </row>
    <row r="225" spans="2:11" ht="15.75" customHeight="1" x14ac:dyDescent="0.45">
      <c r="B225" s="1"/>
      <c r="C225" s="2"/>
      <c r="D225" s="2"/>
      <c r="E225" s="2"/>
      <c r="F225" s="2"/>
      <c r="G225" s="2"/>
      <c r="H225" s="2"/>
      <c r="I225" s="2"/>
      <c r="J225" s="2"/>
      <c r="K225" s="2"/>
    </row>
    <row r="226" spans="2:11" ht="15.75" customHeight="1" x14ac:dyDescent="0.45">
      <c r="B226" s="1"/>
      <c r="C226" s="2"/>
      <c r="D226" s="2"/>
      <c r="E226" s="2"/>
      <c r="F226" s="2"/>
      <c r="G226" s="2"/>
      <c r="H226" s="2"/>
      <c r="I226" s="2"/>
      <c r="J226" s="2"/>
      <c r="K226" s="2"/>
    </row>
    <row r="227" spans="2:11" ht="15.75" customHeight="1" x14ac:dyDescent="0.45">
      <c r="B227" s="1"/>
      <c r="C227" s="2"/>
      <c r="D227" s="2"/>
      <c r="E227" s="2"/>
      <c r="F227" s="2"/>
      <c r="G227" s="2"/>
      <c r="H227" s="2"/>
      <c r="I227" s="2"/>
      <c r="J227" s="2"/>
      <c r="K227" s="2"/>
    </row>
    <row r="228" spans="2:11" ht="15.75" customHeight="1" x14ac:dyDescent="0.45">
      <c r="B228" s="1"/>
      <c r="C228" s="2"/>
      <c r="D228" s="2"/>
      <c r="E228" s="2"/>
      <c r="F228" s="2"/>
      <c r="G228" s="2"/>
      <c r="H228" s="2"/>
      <c r="I228" s="2"/>
      <c r="J228" s="2"/>
      <c r="K228" s="2"/>
    </row>
    <row r="229" spans="2:11" ht="15.75" customHeight="1" x14ac:dyDescent="0.45">
      <c r="B229" s="1"/>
      <c r="C229" s="2"/>
      <c r="D229" s="2"/>
      <c r="E229" s="2"/>
      <c r="F229" s="2"/>
      <c r="G229" s="2"/>
      <c r="H229" s="2"/>
      <c r="I229" s="2"/>
      <c r="J229" s="2"/>
      <c r="K229" s="2"/>
    </row>
    <row r="230" spans="2:11" ht="15.75" customHeight="1" x14ac:dyDescent="0.45">
      <c r="B230" s="1"/>
      <c r="C230" s="2"/>
      <c r="D230" s="2"/>
      <c r="E230" s="2"/>
      <c r="F230" s="2"/>
      <c r="G230" s="2"/>
      <c r="H230" s="2"/>
      <c r="I230" s="2"/>
      <c r="J230" s="2"/>
      <c r="K230" s="2"/>
    </row>
    <row r="231" spans="2:11" ht="15.75" customHeight="1" x14ac:dyDescent="0.45">
      <c r="B231" s="1"/>
      <c r="C231" s="2"/>
      <c r="D231" s="2"/>
      <c r="E231" s="2"/>
      <c r="F231" s="2"/>
      <c r="G231" s="2"/>
      <c r="H231" s="2"/>
      <c r="I231" s="2"/>
      <c r="J231" s="2"/>
      <c r="K231" s="2"/>
    </row>
    <row r="232" spans="2:11" ht="15.75" customHeight="1" x14ac:dyDescent="0.45">
      <c r="B232" s="1"/>
      <c r="C232" s="2"/>
      <c r="D232" s="2"/>
      <c r="E232" s="2"/>
      <c r="F232" s="2"/>
      <c r="G232" s="2"/>
      <c r="H232" s="2"/>
      <c r="I232" s="2"/>
      <c r="J232" s="2"/>
      <c r="K232" s="2"/>
    </row>
    <row r="233" spans="2:11" ht="15.75" customHeight="1" x14ac:dyDescent="0.45">
      <c r="B233" s="1"/>
      <c r="C233" s="2"/>
      <c r="D233" s="2"/>
      <c r="E233" s="2"/>
      <c r="F233" s="2"/>
      <c r="G233" s="2"/>
      <c r="H233" s="2"/>
      <c r="I233" s="2"/>
      <c r="J233" s="2"/>
      <c r="K233" s="2"/>
    </row>
    <row r="234" spans="2:11" ht="15.75" customHeight="1" x14ac:dyDescent="0.45">
      <c r="B234" s="1"/>
      <c r="C234" s="2"/>
      <c r="D234" s="2"/>
      <c r="E234" s="2"/>
      <c r="F234" s="2"/>
      <c r="G234" s="2"/>
      <c r="H234" s="2"/>
      <c r="I234" s="2"/>
      <c r="J234" s="2"/>
      <c r="K234" s="2"/>
    </row>
    <row r="235" spans="2:11" ht="15.75" customHeight="1" x14ac:dyDescent="0.45">
      <c r="B235" s="1"/>
      <c r="C235" s="2"/>
      <c r="D235" s="2"/>
      <c r="E235" s="2"/>
      <c r="F235" s="2"/>
      <c r="G235" s="2"/>
      <c r="H235" s="2"/>
      <c r="I235" s="2"/>
      <c r="J235" s="2"/>
      <c r="K235" s="2"/>
    </row>
    <row r="236" spans="2:11" ht="15.75" customHeight="1" x14ac:dyDescent="0.45">
      <c r="B236" s="1"/>
      <c r="C236" s="2"/>
      <c r="D236" s="2"/>
      <c r="E236" s="2"/>
      <c r="F236" s="2"/>
      <c r="G236" s="2"/>
      <c r="H236" s="2"/>
      <c r="I236" s="2"/>
      <c r="J236" s="2"/>
      <c r="K236" s="2"/>
    </row>
    <row r="237" spans="2:11" ht="15.75" customHeight="1" x14ac:dyDescent="0.45">
      <c r="B237" s="1"/>
      <c r="C237" s="2"/>
      <c r="D237" s="2"/>
      <c r="E237" s="2"/>
      <c r="F237" s="2"/>
      <c r="G237" s="2"/>
      <c r="H237" s="2"/>
      <c r="I237" s="2"/>
      <c r="J237" s="2"/>
      <c r="K237" s="2"/>
    </row>
    <row r="238" spans="2:11" ht="15.75" customHeight="1" x14ac:dyDescent="0.45">
      <c r="B238" s="1"/>
      <c r="C238" s="2"/>
      <c r="D238" s="2"/>
      <c r="E238" s="2"/>
      <c r="F238" s="2"/>
      <c r="G238" s="2"/>
      <c r="H238" s="2"/>
      <c r="I238" s="2"/>
      <c r="J238" s="2"/>
      <c r="K238" s="2"/>
    </row>
    <row r="239" spans="2:11" ht="15.75" customHeight="1" x14ac:dyDescent="0.45">
      <c r="B239" s="1"/>
      <c r="C239" s="2"/>
      <c r="D239" s="2"/>
      <c r="E239" s="2"/>
      <c r="F239" s="2"/>
      <c r="G239" s="2"/>
      <c r="H239" s="2"/>
      <c r="I239" s="2"/>
      <c r="J239" s="2"/>
      <c r="K239" s="2"/>
    </row>
    <row r="240" spans="2:11" ht="15.75" customHeight="1" x14ac:dyDescent="0.45">
      <c r="B240" s="1"/>
      <c r="C240" s="2"/>
      <c r="D240" s="2"/>
      <c r="E240" s="2"/>
      <c r="F240" s="2"/>
      <c r="G240" s="2"/>
      <c r="H240" s="2"/>
      <c r="I240" s="2"/>
      <c r="J240" s="2"/>
      <c r="K240" s="2"/>
    </row>
    <row r="241" spans="2:11" ht="15.75" customHeight="1" x14ac:dyDescent="0.45">
      <c r="B241" s="1"/>
      <c r="C241" s="2"/>
      <c r="D241" s="2"/>
      <c r="E241" s="2"/>
      <c r="F241" s="2"/>
      <c r="G241" s="2"/>
      <c r="H241" s="2"/>
      <c r="I241" s="2"/>
      <c r="J241" s="2"/>
      <c r="K241" s="2"/>
    </row>
    <row r="242" spans="2:11" ht="15.75" customHeight="1" x14ac:dyDescent="0.45">
      <c r="B242" s="1"/>
      <c r="C242" s="2"/>
      <c r="D242" s="2"/>
      <c r="E242" s="2"/>
      <c r="F242" s="2"/>
      <c r="G242" s="2"/>
      <c r="H242" s="2"/>
      <c r="I242" s="2"/>
      <c r="J242" s="2"/>
      <c r="K242" s="2"/>
    </row>
    <row r="243" spans="2:11" ht="15.75" customHeight="1" x14ac:dyDescent="0.45">
      <c r="B243" s="1"/>
      <c r="C243" s="2"/>
      <c r="D243" s="2"/>
      <c r="E243" s="2"/>
      <c r="F243" s="2"/>
      <c r="G243" s="2"/>
      <c r="H243" s="2"/>
      <c r="I243" s="2"/>
      <c r="J243" s="2"/>
      <c r="K243" s="2"/>
    </row>
    <row r="244" spans="2:11" ht="15.75" customHeight="1" x14ac:dyDescent="0.45">
      <c r="B244" s="1"/>
      <c r="C244" s="2"/>
      <c r="D244" s="2"/>
      <c r="E244" s="2"/>
      <c r="F244" s="2"/>
      <c r="G244" s="2"/>
      <c r="H244" s="2"/>
      <c r="I244" s="2"/>
      <c r="J244" s="2"/>
      <c r="K244" s="2"/>
    </row>
    <row r="245" spans="2:11" ht="15.75" customHeight="1" x14ac:dyDescent="0.45">
      <c r="B245" s="1"/>
      <c r="C245" s="2"/>
      <c r="D245" s="2"/>
      <c r="E245" s="2"/>
      <c r="F245" s="2"/>
      <c r="G245" s="2"/>
      <c r="H245" s="2"/>
      <c r="I245" s="2"/>
      <c r="J245" s="2"/>
      <c r="K245" s="2"/>
    </row>
    <row r="246" spans="2:11" ht="15.75" customHeight="1" x14ac:dyDescent="0.45">
      <c r="B246" s="1"/>
      <c r="C246" s="2"/>
      <c r="D246" s="2"/>
      <c r="E246" s="2"/>
      <c r="F246" s="2"/>
      <c r="G246" s="2"/>
      <c r="H246" s="2"/>
      <c r="I246" s="2"/>
      <c r="J246" s="2"/>
      <c r="K246" s="2"/>
    </row>
    <row r="247" spans="2:11" ht="15.75" customHeight="1" x14ac:dyDescent="0.45">
      <c r="B247" s="1"/>
      <c r="C247" s="2"/>
      <c r="D247" s="2"/>
      <c r="E247" s="2"/>
      <c r="F247" s="2"/>
      <c r="G247" s="2"/>
      <c r="H247" s="2"/>
      <c r="I247" s="2"/>
      <c r="J247" s="2"/>
      <c r="K247" s="2"/>
    </row>
    <row r="248" spans="2:11" ht="15.75" customHeight="1" x14ac:dyDescent="0.45">
      <c r="B248" s="1"/>
      <c r="C248" s="2"/>
      <c r="D248" s="2"/>
      <c r="E248" s="2"/>
      <c r="F248" s="2"/>
      <c r="G248" s="2"/>
      <c r="H248" s="2"/>
      <c r="I248" s="2"/>
      <c r="J248" s="2"/>
      <c r="K248" s="2"/>
    </row>
    <row r="249" spans="2:11" ht="15.75" customHeight="1" x14ac:dyDescent="0.45">
      <c r="B249" s="1"/>
      <c r="C249" s="2"/>
      <c r="D249" s="2"/>
      <c r="E249" s="2"/>
      <c r="F249" s="2"/>
      <c r="G249" s="2"/>
      <c r="H249" s="2"/>
      <c r="I249" s="2"/>
      <c r="J249" s="2"/>
      <c r="K249" s="2"/>
    </row>
    <row r="250" spans="2:11" ht="15.75" customHeight="1" x14ac:dyDescent="0.45">
      <c r="B250" s="1"/>
      <c r="C250" s="2"/>
      <c r="D250" s="2"/>
      <c r="E250" s="2"/>
      <c r="F250" s="2"/>
      <c r="G250" s="2"/>
      <c r="H250" s="2"/>
      <c r="I250" s="2"/>
      <c r="J250" s="2"/>
      <c r="K250" s="2"/>
    </row>
    <row r="251" spans="2:11" ht="15.75" customHeight="1" x14ac:dyDescent="0.45">
      <c r="B251" s="1"/>
      <c r="C251" s="2"/>
      <c r="D251" s="2"/>
      <c r="E251" s="2"/>
      <c r="F251" s="2"/>
      <c r="G251" s="2"/>
      <c r="H251" s="2"/>
      <c r="I251" s="2"/>
      <c r="J251" s="2"/>
      <c r="K251" s="2"/>
    </row>
    <row r="252" spans="2:11" ht="15.75" customHeight="1" x14ac:dyDescent="0.45">
      <c r="B252" s="1"/>
      <c r="C252" s="2"/>
      <c r="D252" s="2"/>
      <c r="E252" s="2"/>
      <c r="F252" s="2"/>
      <c r="G252" s="2"/>
      <c r="H252" s="2"/>
      <c r="I252" s="2"/>
      <c r="J252" s="2"/>
      <c r="K252" s="2"/>
    </row>
    <row r="253" spans="2:11" ht="15.75" customHeight="1" x14ac:dyDescent="0.45">
      <c r="B253" s="1"/>
      <c r="C253" s="2"/>
      <c r="D253" s="2"/>
      <c r="E253" s="2"/>
      <c r="F253" s="2"/>
      <c r="G253" s="2"/>
      <c r="H253" s="2"/>
      <c r="I253" s="2"/>
      <c r="J253" s="2"/>
      <c r="K253" s="2"/>
    </row>
    <row r="254" spans="2:11" ht="15.75" customHeight="1" x14ac:dyDescent="0.45">
      <c r="B254" s="1"/>
      <c r="C254" s="2"/>
      <c r="D254" s="2"/>
      <c r="E254" s="2"/>
      <c r="F254" s="2"/>
      <c r="G254" s="2"/>
      <c r="H254" s="2"/>
      <c r="I254" s="2"/>
      <c r="J254" s="2"/>
      <c r="K254" s="2"/>
    </row>
    <row r="255" spans="2:11" ht="15.75" customHeight="1" x14ac:dyDescent="0.45">
      <c r="B255" s="1"/>
      <c r="C255" s="2"/>
      <c r="D255" s="2"/>
      <c r="E255" s="2"/>
      <c r="F255" s="2"/>
      <c r="G255" s="2"/>
      <c r="H255" s="2"/>
      <c r="I255" s="2"/>
      <c r="J255" s="2"/>
      <c r="K255" s="2"/>
    </row>
    <row r="256" spans="2:11" ht="15.75" customHeight="1" x14ac:dyDescent="0.45">
      <c r="B256" s="1"/>
      <c r="C256" s="2"/>
      <c r="D256" s="2"/>
      <c r="E256" s="2"/>
      <c r="F256" s="2"/>
      <c r="G256" s="2"/>
      <c r="H256" s="2"/>
      <c r="I256" s="2"/>
      <c r="J256" s="2"/>
      <c r="K256" s="2"/>
    </row>
    <row r="257" spans="2:11" ht="15.75" customHeight="1" x14ac:dyDescent="0.45">
      <c r="B257" s="1"/>
      <c r="C257" s="2"/>
      <c r="D257" s="2"/>
      <c r="E257" s="2"/>
      <c r="F257" s="2"/>
      <c r="G257" s="2"/>
      <c r="H257" s="2"/>
      <c r="I257" s="2"/>
      <c r="J257" s="2"/>
      <c r="K257" s="2"/>
    </row>
    <row r="258" spans="2:11" ht="15.75" customHeight="1" x14ac:dyDescent="0.45">
      <c r="B258" s="1"/>
      <c r="C258" s="2"/>
      <c r="D258" s="2"/>
      <c r="E258" s="2"/>
      <c r="F258" s="2"/>
      <c r="G258" s="2"/>
      <c r="H258" s="2"/>
      <c r="I258" s="2"/>
      <c r="J258" s="2"/>
      <c r="K258" s="2"/>
    </row>
    <row r="259" spans="2:11" ht="15.75" customHeight="1" x14ac:dyDescent="0.45">
      <c r="B259" s="1"/>
      <c r="C259" s="2"/>
      <c r="D259" s="2"/>
      <c r="E259" s="2"/>
      <c r="F259" s="2"/>
      <c r="G259" s="2"/>
      <c r="H259" s="2"/>
      <c r="I259" s="2"/>
      <c r="J259" s="2"/>
      <c r="K259" s="2"/>
    </row>
    <row r="260" spans="2:11" ht="15.75" customHeight="1" x14ac:dyDescent="0.45">
      <c r="B260" s="1"/>
      <c r="C260" s="2"/>
      <c r="D260" s="2"/>
      <c r="E260" s="2"/>
      <c r="F260" s="2"/>
      <c r="G260" s="2"/>
      <c r="H260" s="2"/>
      <c r="I260" s="2"/>
      <c r="J260" s="2"/>
      <c r="K260" s="2"/>
    </row>
    <row r="261" spans="2:11" ht="15.75" customHeight="1" x14ac:dyDescent="0.45">
      <c r="B261" s="1"/>
      <c r="C261" s="2"/>
      <c r="D261" s="2"/>
      <c r="E261" s="2"/>
      <c r="F261" s="2"/>
      <c r="G261" s="2"/>
      <c r="H261" s="2"/>
      <c r="I261" s="2"/>
      <c r="J261" s="2"/>
      <c r="K261" s="2"/>
    </row>
    <row r="262" spans="2:11" ht="15.75" customHeight="1" x14ac:dyDescent="0.45">
      <c r="B262" s="1"/>
      <c r="C262" s="2"/>
      <c r="D262" s="2"/>
      <c r="E262" s="2"/>
      <c r="F262" s="2"/>
      <c r="G262" s="2"/>
      <c r="H262" s="2"/>
      <c r="I262" s="2"/>
      <c r="J262" s="2"/>
      <c r="K262" s="2"/>
    </row>
    <row r="263" spans="2:11" ht="15.75" customHeight="1" x14ac:dyDescent="0.45">
      <c r="B263" s="1"/>
      <c r="C263" s="2"/>
      <c r="D263" s="2"/>
      <c r="E263" s="2"/>
      <c r="F263" s="2"/>
      <c r="G263" s="2"/>
      <c r="H263" s="2"/>
      <c r="I263" s="2"/>
      <c r="J263" s="2"/>
      <c r="K263" s="2"/>
    </row>
    <row r="264" spans="2:11" ht="15.75" customHeight="1" x14ac:dyDescent="0.45">
      <c r="B264" s="1"/>
      <c r="C264" s="2"/>
      <c r="D264" s="2"/>
      <c r="E264" s="2"/>
      <c r="F264" s="2"/>
      <c r="G264" s="2"/>
      <c r="H264" s="2"/>
      <c r="I264" s="2"/>
      <c r="J264" s="2"/>
      <c r="K264" s="2"/>
    </row>
    <row r="265" spans="2:11" ht="15.75" customHeight="1" x14ac:dyDescent="0.45">
      <c r="B265" s="1"/>
      <c r="C265" s="2"/>
      <c r="D265" s="2"/>
      <c r="E265" s="2"/>
      <c r="F265" s="2"/>
      <c r="G265" s="2"/>
      <c r="H265" s="2"/>
      <c r="I265" s="2"/>
      <c r="J265" s="2"/>
      <c r="K265" s="2"/>
    </row>
    <row r="266" spans="2:11" ht="15.75" customHeight="1" x14ac:dyDescent="0.45">
      <c r="B266" s="1"/>
      <c r="C266" s="2"/>
      <c r="D266" s="2"/>
      <c r="E266" s="2"/>
      <c r="F266" s="2"/>
      <c r="G266" s="2"/>
      <c r="H266" s="2"/>
      <c r="I266" s="2"/>
      <c r="J266" s="2"/>
      <c r="K266" s="2"/>
    </row>
    <row r="267" spans="2:11" ht="15.75" customHeight="1" x14ac:dyDescent="0.45">
      <c r="B267" s="1"/>
      <c r="C267" s="2"/>
      <c r="D267" s="2"/>
      <c r="E267" s="2"/>
      <c r="F267" s="2"/>
      <c r="G267" s="2"/>
      <c r="H267" s="2"/>
      <c r="I267" s="2"/>
      <c r="J267" s="2"/>
      <c r="K267" s="2"/>
    </row>
    <row r="268" spans="2:11" ht="15.75" customHeight="1" x14ac:dyDescent="0.45">
      <c r="B268" s="1"/>
      <c r="C268" s="2"/>
      <c r="D268" s="2"/>
      <c r="E268" s="2"/>
      <c r="F268" s="2"/>
      <c r="G268" s="2"/>
      <c r="H268" s="2"/>
      <c r="I268" s="2"/>
      <c r="J268" s="2"/>
      <c r="K268" s="2"/>
    </row>
    <row r="269" spans="2:11" ht="15.75" customHeight="1" x14ac:dyDescent="0.45">
      <c r="B269" s="1"/>
      <c r="C269" s="2"/>
      <c r="D269" s="2"/>
      <c r="E269" s="2"/>
      <c r="F269" s="2"/>
      <c r="G269" s="2"/>
      <c r="H269" s="2"/>
      <c r="I269" s="2"/>
      <c r="J269" s="2"/>
      <c r="K269" s="2"/>
    </row>
    <row r="270" spans="2:11" ht="15.75" customHeight="1" x14ac:dyDescent="0.45">
      <c r="B270" s="1"/>
      <c r="C270" s="2"/>
      <c r="D270" s="2"/>
      <c r="E270" s="2"/>
      <c r="F270" s="2"/>
      <c r="G270" s="2"/>
      <c r="H270" s="2"/>
      <c r="I270" s="2"/>
      <c r="J270" s="2"/>
      <c r="K270" s="2"/>
    </row>
    <row r="271" spans="2:11" ht="15.75" customHeight="1" x14ac:dyDescent="0.45">
      <c r="B271" s="1"/>
      <c r="C271" s="2"/>
      <c r="D271" s="2"/>
      <c r="E271" s="2"/>
      <c r="F271" s="2"/>
      <c r="G271" s="2"/>
      <c r="H271" s="2"/>
      <c r="I271" s="2"/>
      <c r="J271" s="2"/>
      <c r="K271" s="2"/>
    </row>
    <row r="272" spans="2:11" ht="15.75" customHeight="1" x14ac:dyDescent="0.45">
      <c r="B272" s="1"/>
      <c r="C272" s="2"/>
      <c r="D272" s="2"/>
      <c r="E272" s="2"/>
      <c r="F272" s="2"/>
      <c r="G272" s="2"/>
      <c r="H272" s="2"/>
      <c r="I272" s="2"/>
      <c r="J272" s="2"/>
      <c r="K272" s="2"/>
    </row>
    <row r="273" spans="2:11" ht="15.75" customHeight="1" x14ac:dyDescent="0.45">
      <c r="B273" s="1"/>
      <c r="C273" s="2"/>
      <c r="D273" s="2"/>
      <c r="E273" s="2"/>
      <c r="F273" s="2"/>
      <c r="G273" s="2"/>
      <c r="H273" s="2"/>
      <c r="I273" s="2"/>
      <c r="J273" s="2"/>
      <c r="K273" s="2"/>
    </row>
    <row r="274" spans="2:11" ht="15.75" customHeight="1" x14ac:dyDescent="0.45">
      <c r="B274" s="1"/>
      <c r="C274" s="2"/>
      <c r="D274" s="2"/>
      <c r="E274" s="2"/>
      <c r="F274" s="2"/>
      <c r="G274" s="2"/>
      <c r="H274" s="2"/>
      <c r="I274" s="2"/>
      <c r="J274" s="2"/>
      <c r="K274" s="2"/>
    </row>
    <row r="275" spans="2:11" ht="15.75" customHeight="1" x14ac:dyDescent="0.45">
      <c r="B275" s="1"/>
      <c r="C275" s="2"/>
      <c r="D275" s="2"/>
      <c r="E275" s="2"/>
      <c r="F275" s="2"/>
      <c r="G275" s="2"/>
      <c r="H275" s="2"/>
      <c r="I275" s="2"/>
      <c r="J275" s="2"/>
      <c r="K275" s="2"/>
    </row>
    <row r="276" spans="2:11" ht="15.75" customHeight="1" x14ac:dyDescent="0.45">
      <c r="B276" s="1"/>
      <c r="C276" s="2"/>
      <c r="D276" s="2"/>
      <c r="E276" s="2"/>
      <c r="F276" s="2"/>
      <c r="G276" s="2"/>
      <c r="H276" s="2"/>
      <c r="I276" s="2"/>
      <c r="J276" s="2"/>
      <c r="K276" s="2"/>
    </row>
    <row r="277" spans="2:11" ht="15.75" customHeight="1" x14ac:dyDescent="0.45">
      <c r="B277" s="1"/>
      <c r="C277" s="2"/>
      <c r="D277" s="2"/>
      <c r="E277" s="2"/>
      <c r="F277" s="2"/>
      <c r="G277" s="2"/>
      <c r="H277" s="2"/>
      <c r="I277" s="2"/>
      <c r="J277" s="2"/>
      <c r="K277" s="2"/>
    </row>
    <row r="278" spans="2:11" ht="15.75" customHeight="1" x14ac:dyDescent="0.45">
      <c r="B278" s="1"/>
      <c r="C278" s="2"/>
      <c r="D278" s="2"/>
      <c r="E278" s="2"/>
      <c r="F278" s="2"/>
      <c r="G278" s="2"/>
      <c r="H278" s="2"/>
      <c r="I278" s="2"/>
      <c r="J278" s="2"/>
      <c r="K278" s="2"/>
    </row>
    <row r="279" spans="2:11" ht="15.75" customHeight="1" x14ac:dyDescent="0.45">
      <c r="B279" s="1"/>
      <c r="C279" s="2"/>
      <c r="D279" s="2"/>
      <c r="E279" s="2"/>
      <c r="F279" s="2"/>
      <c r="G279" s="2"/>
      <c r="H279" s="2"/>
      <c r="I279" s="2"/>
      <c r="J279" s="2"/>
      <c r="K279" s="2"/>
    </row>
    <row r="280" spans="2:11" ht="15.75" customHeight="1" x14ac:dyDescent="0.45">
      <c r="B280" s="1"/>
      <c r="C280" s="2"/>
      <c r="D280" s="2"/>
      <c r="E280" s="2"/>
      <c r="F280" s="2"/>
      <c r="G280" s="2"/>
      <c r="H280" s="2"/>
      <c r="I280" s="2"/>
      <c r="J280" s="2"/>
      <c r="K280" s="2"/>
    </row>
    <row r="281" spans="2:11" ht="15.75" customHeight="1" x14ac:dyDescent="0.45">
      <c r="B281" s="1"/>
      <c r="C281" s="2"/>
      <c r="D281" s="2"/>
      <c r="E281" s="2"/>
      <c r="F281" s="2"/>
      <c r="G281" s="2"/>
      <c r="H281" s="2"/>
      <c r="I281" s="2"/>
      <c r="J281" s="2"/>
      <c r="K281" s="2"/>
    </row>
    <row r="282" spans="2:11" ht="15.75" customHeight="1" x14ac:dyDescent="0.45">
      <c r="B282" s="1"/>
      <c r="C282" s="2"/>
      <c r="D282" s="2"/>
      <c r="E282" s="2"/>
      <c r="F282" s="2"/>
      <c r="G282" s="2"/>
      <c r="H282" s="2"/>
      <c r="I282" s="2"/>
      <c r="J282" s="2"/>
      <c r="K282" s="2"/>
    </row>
    <row r="283" spans="2:11" ht="15.75" customHeight="1" x14ac:dyDescent="0.45">
      <c r="B283" s="1"/>
      <c r="C283" s="2"/>
      <c r="D283" s="2"/>
      <c r="E283" s="2"/>
      <c r="F283" s="2"/>
      <c r="G283" s="2"/>
      <c r="H283" s="2"/>
      <c r="I283" s="2"/>
      <c r="J283" s="2"/>
      <c r="K283" s="2"/>
    </row>
    <row r="284" spans="2:11" ht="15.75" customHeight="1" x14ac:dyDescent="0.45">
      <c r="B284" s="1"/>
      <c r="C284" s="2"/>
      <c r="D284" s="2"/>
      <c r="E284" s="2"/>
      <c r="F284" s="2"/>
      <c r="G284" s="2"/>
      <c r="H284" s="2"/>
      <c r="I284" s="2"/>
      <c r="J284" s="2"/>
      <c r="K284" s="2"/>
    </row>
    <row r="285" spans="2:11" ht="15.75" customHeight="1" x14ac:dyDescent="0.45">
      <c r="B285" s="1"/>
      <c r="C285" s="2"/>
      <c r="D285" s="2"/>
      <c r="E285" s="2"/>
      <c r="F285" s="2"/>
      <c r="G285" s="2"/>
      <c r="H285" s="2"/>
      <c r="I285" s="2"/>
      <c r="J285" s="2"/>
      <c r="K285" s="2"/>
    </row>
    <row r="286" spans="2:11" ht="15.75" customHeight="1" x14ac:dyDescent="0.45">
      <c r="B286" s="1"/>
      <c r="C286" s="2"/>
      <c r="D286" s="2"/>
      <c r="E286" s="2"/>
      <c r="F286" s="2"/>
      <c r="G286" s="2"/>
      <c r="H286" s="2"/>
      <c r="I286" s="2"/>
      <c r="J286" s="2"/>
      <c r="K286" s="2"/>
    </row>
    <row r="287" spans="2:11" ht="15.75" customHeight="1" x14ac:dyDescent="0.45">
      <c r="B287" s="1"/>
      <c r="C287" s="2"/>
      <c r="D287" s="2"/>
      <c r="E287" s="2"/>
      <c r="F287" s="2"/>
      <c r="G287" s="2"/>
      <c r="H287" s="2"/>
      <c r="I287" s="2"/>
      <c r="J287" s="2"/>
      <c r="K287" s="2"/>
    </row>
    <row r="288" spans="2:11" ht="15.75" customHeight="1" x14ac:dyDescent="0.45">
      <c r="B288" s="1"/>
      <c r="C288" s="2"/>
      <c r="D288" s="2"/>
      <c r="E288" s="2"/>
      <c r="F288" s="2"/>
      <c r="G288" s="2"/>
      <c r="H288" s="2"/>
      <c r="I288" s="2"/>
      <c r="J288" s="2"/>
      <c r="K288" s="2"/>
    </row>
    <row r="289" spans="2:11" ht="15.75" customHeight="1" x14ac:dyDescent="0.45">
      <c r="B289" s="1"/>
      <c r="C289" s="2"/>
      <c r="D289" s="2"/>
      <c r="E289" s="2"/>
      <c r="F289" s="2"/>
      <c r="G289" s="2"/>
      <c r="H289" s="2"/>
      <c r="I289" s="2"/>
      <c r="J289" s="2"/>
      <c r="K289" s="2"/>
    </row>
    <row r="290" spans="2:11" ht="15.75" customHeight="1" x14ac:dyDescent="0.45">
      <c r="B290" s="1"/>
      <c r="C290" s="2"/>
      <c r="D290" s="2"/>
      <c r="E290" s="2"/>
      <c r="F290" s="2"/>
      <c r="G290" s="2"/>
      <c r="H290" s="2"/>
      <c r="I290" s="2"/>
      <c r="J290" s="2"/>
      <c r="K290" s="2"/>
    </row>
    <row r="291" spans="2:11" ht="15.75" customHeight="1" x14ac:dyDescent="0.45">
      <c r="B291" s="1"/>
      <c r="C291" s="2"/>
      <c r="D291" s="2"/>
      <c r="E291" s="2"/>
      <c r="F291" s="2"/>
      <c r="G291" s="2"/>
      <c r="H291" s="2"/>
      <c r="I291" s="2"/>
      <c r="J291" s="2"/>
      <c r="K291" s="2"/>
    </row>
    <row r="292" spans="2:11" ht="15.75" customHeight="1" x14ac:dyDescent="0.45">
      <c r="B292" s="1"/>
      <c r="C292" s="2"/>
      <c r="D292" s="2"/>
      <c r="E292" s="2"/>
      <c r="F292" s="2"/>
      <c r="G292" s="2"/>
      <c r="H292" s="2"/>
      <c r="I292" s="2"/>
      <c r="J292" s="2"/>
      <c r="K292" s="2"/>
    </row>
    <row r="293" spans="2:11" ht="15.75" customHeight="1" x14ac:dyDescent="0.45">
      <c r="B293" s="1"/>
      <c r="C293" s="2"/>
      <c r="D293" s="2"/>
      <c r="E293" s="2"/>
      <c r="F293" s="2"/>
      <c r="G293" s="2"/>
      <c r="H293" s="2"/>
      <c r="I293" s="2"/>
      <c r="J293" s="2"/>
      <c r="K293" s="2"/>
    </row>
    <row r="294" spans="2:11" ht="15.75" customHeight="1" x14ac:dyDescent="0.45">
      <c r="B294" s="1"/>
      <c r="C294" s="2"/>
      <c r="D294" s="2"/>
      <c r="E294" s="2"/>
      <c r="F294" s="2"/>
      <c r="G294" s="2"/>
      <c r="H294" s="2"/>
      <c r="I294" s="2"/>
      <c r="J294" s="2"/>
      <c r="K294" s="2"/>
    </row>
    <row r="295" spans="2:11" ht="15.75" customHeight="1" x14ac:dyDescent="0.45">
      <c r="B295" s="1"/>
      <c r="C295" s="2"/>
      <c r="D295" s="2"/>
      <c r="E295" s="2"/>
      <c r="F295" s="2"/>
      <c r="G295" s="2"/>
      <c r="H295" s="2"/>
      <c r="I295" s="2"/>
      <c r="J295" s="2"/>
      <c r="K295" s="2"/>
    </row>
    <row r="296" spans="2:11" ht="15.75" customHeight="1" x14ac:dyDescent="0.45">
      <c r="B296" s="1"/>
      <c r="C296" s="2"/>
      <c r="D296" s="2"/>
      <c r="E296" s="2"/>
      <c r="F296" s="2"/>
      <c r="G296" s="2"/>
      <c r="H296" s="2"/>
      <c r="I296" s="2"/>
      <c r="J296" s="2"/>
      <c r="K296" s="2"/>
    </row>
    <row r="297" spans="2:11" ht="15.75" customHeight="1" x14ac:dyDescent="0.45">
      <c r="B297" s="1"/>
      <c r="C297" s="2"/>
      <c r="D297" s="2"/>
      <c r="E297" s="2"/>
      <c r="F297" s="2"/>
      <c r="G297" s="2"/>
      <c r="H297" s="2"/>
      <c r="I297" s="2"/>
      <c r="J297" s="2"/>
      <c r="K297" s="2"/>
    </row>
    <row r="298" spans="2:11" ht="15.75" customHeight="1" x14ac:dyDescent="0.45">
      <c r="B298" s="1"/>
      <c r="C298" s="2"/>
      <c r="D298" s="2"/>
      <c r="E298" s="2"/>
      <c r="F298" s="2"/>
      <c r="G298" s="2"/>
      <c r="H298" s="2"/>
      <c r="I298" s="2"/>
      <c r="J298" s="2"/>
      <c r="K298" s="2"/>
    </row>
    <row r="299" spans="2:11" ht="15.75" customHeight="1" x14ac:dyDescent="0.45">
      <c r="B299" s="1"/>
      <c r="C299" s="2"/>
      <c r="D299" s="2"/>
      <c r="E299" s="2"/>
      <c r="F299" s="2"/>
      <c r="G299" s="2"/>
      <c r="H299" s="2"/>
      <c r="I299" s="2"/>
      <c r="J299" s="2"/>
      <c r="K299" s="2"/>
    </row>
    <row r="300" spans="2:11" ht="15.75" customHeight="1" x14ac:dyDescent="0.45">
      <c r="B300" s="1"/>
      <c r="C300" s="2"/>
      <c r="D300" s="2"/>
      <c r="E300" s="2"/>
      <c r="F300" s="2"/>
      <c r="G300" s="2"/>
      <c r="H300" s="2"/>
      <c r="I300" s="2"/>
      <c r="J300" s="2"/>
      <c r="K300" s="2"/>
    </row>
    <row r="301" spans="2:11" ht="15.75" customHeight="1" x14ac:dyDescent="0.45">
      <c r="B301" s="1"/>
      <c r="C301" s="2"/>
      <c r="D301" s="2"/>
      <c r="E301" s="2"/>
      <c r="F301" s="2"/>
      <c r="G301" s="2"/>
      <c r="H301" s="2"/>
      <c r="I301" s="2"/>
      <c r="J301" s="2"/>
      <c r="K301" s="2"/>
    </row>
    <row r="302" spans="2:11" ht="15.75" customHeight="1" x14ac:dyDescent="0.45">
      <c r="B302" s="1"/>
      <c r="C302" s="2"/>
      <c r="D302" s="2"/>
      <c r="E302" s="2"/>
      <c r="F302" s="2"/>
      <c r="G302" s="2"/>
      <c r="H302" s="2"/>
      <c r="I302" s="2"/>
      <c r="J302" s="2"/>
      <c r="K302" s="2"/>
    </row>
    <row r="303" spans="2:11" ht="15.75" customHeight="1" x14ac:dyDescent="0.45">
      <c r="B303" s="1"/>
      <c r="C303" s="2"/>
      <c r="D303" s="2"/>
      <c r="E303" s="2"/>
      <c r="F303" s="2"/>
      <c r="G303" s="2"/>
      <c r="H303" s="2"/>
      <c r="I303" s="2"/>
      <c r="J303" s="2"/>
      <c r="K303" s="2"/>
    </row>
    <row r="304" spans="2:11" ht="15.75" customHeight="1" x14ac:dyDescent="0.45">
      <c r="B304" s="1"/>
      <c r="C304" s="2"/>
      <c r="D304" s="2"/>
      <c r="E304" s="2"/>
      <c r="F304" s="2"/>
      <c r="G304" s="2"/>
      <c r="H304" s="2"/>
      <c r="I304" s="2"/>
      <c r="J304" s="2"/>
      <c r="K304" s="2"/>
    </row>
    <row r="305" spans="2:11" ht="15.75" customHeight="1" x14ac:dyDescent="0.45">
      <c r="B305" s="1"/>
      <c r="C305" s="2"/>
      <c r="D305" s="2"/>
      <c r="E305" s="2"/>
      <c r="F305" s="2"/>
      <c r="G305" s="2"/>
      <c r="H305" s="2"/>
      <c r="I305" s="2"/>
      <c r="J305" s="2"/>
      <c r="K305" s="2"/>
    </row>
    <row r="306" spans="2:11" ht="15.75" customHeight="1" x14ac:dyDescent="0.45">
      <c r="B306" s="1"/>
      <c r="C306" s="2"/>
      <c r="D306" s="2"/>
      <c r="E306" s="2"/>
      <c r="F306" s="2"/>
      <c r="G306" s="2"/>
      <c r="H306" s="2"/>
      <c r="I306" s="2"/>
      <c r="J306" s="2"/>
      <c r="K306" s="2"/>
    </row>
    <row r="307" spans="2:11" ht="15.75" customHeight="1" x14ac:dyDescent="0.45">
      <c r="B307" s="1"/>
      <c r="C307" s="2"/>
      <c r="D307" s="2"/>
      <c r="E307" s="2"/>
      <c r="F307" s="2"/>
      <c r="G307" s="2"/>
      <c r="H307" s="2"/>
      <c r="I307" s="2"/>
      <c r="J307" s="2"/>
      <c r="K307" s="2"/>
    </row>
    <row r="308" spans="2:11" ht="15.75" customHeight="1" x14ac:dyDescent="0.45">
      <c r="B308" s="1"/>
      <c r="C308" s="2"/>
      <c r="D308" s="2"/>
      <c r="E308" s="2"/>
      <c r="F308" s="2"/>
      <c r="G308" s="2"/>
      <c r="H308" s="2"/>
      <c r="I308" s="2"/>
      <c r="J308" s="2"/>
      <c r="K308" s="2"/>
    </row>
    <row r="309" spans="2:11" ht="15.75" customHeight="1" x14ac:dyDescent="0.45">
      <c r="B309" s="1"/>
      <c r="C309" s="2"/>
      <c r="D309" s="2"/>
      <c r="E309" s="2"/>
      <c r="F309" s="2"/>
      <c r="G309" s="2"/>
      <c r="H309" s="2"/>
      <c r="I309" s="2"/>
      <c r="J309" s="2"/>
      <c r="K309" s="2"/>
    </row>
    <row r="310" spans="2:11" ht="15.75" customHeight="1" x14ac:dyDescent="0.45">
      <c r="B310" s="1"/>
      <c r="C310" s="2"/>
      <c r="D310" s="2"/>
      <c r="E310" s="2"/>
      <c r="F310" s="2"/>
      <c r="G310" s="2"/>
      <c r="H310" s="2"/>
      <c r="I310" s="2"/>
      <c r="J310" s="2"/>
      <c r="K310" s="2"/>
    </row>
    <row r="311" spans="2:11" ht="15.75" customHeight="1" x14ac:dyDescent="0.45">
      <c r="B311" s="1"/>
      <c r="C311" s="2"/>
      <c r="D311" s="2"/>
      <c r="E311" s="2"/>
      <c r="F311" s="2"/>
      <c r="G311" s="2"/>
      <c r="H311" s="2"/>
      <c r="I311" s="2"/>
      <c r="J311" s="2"/>
      <c r="K311" s="2"/>
    </row>
    <row r="312" spans="2:11" ht="15.75" customHeight="1" x14ac:dyDescent="0.45">
      <c r="B312" s="1"/>
      <c r="C312" s="2"/>
      <c r="D312" s="2"/>
      <c r="E312" s="2"/>
      <c r="F312" s="2"/>
      <c r="G312" s="2"/>
      <c r="H312" s="2"/>
      <c r="I312" s="2"/>
      <c r="J312" s="2"/>
      <c r="K312" s="2"/>
    </row>
    <row r="313" spans="2:11" ht="15.75" customHeight="1" x14ac:dyDescent="0.45">
      <c r="B313" s="1"/>
      <c r="C313" s="2"/>
      <c r="D313" s="2"/>
      <c r="E313" s="2"/>
      <c r="F313" s="2"/>
      <c r="G313" s="2"/>
      <c r="H313" s="2"/>
      <c r="I313" s="2"/>
      <c r="J313" s="2"/>
      <c r="K313" s="2"/>
    </row>
    <row r="314" spans="2:11" ht="15.75" customHeight="1" x14ac:dyDescent="0.45">
      <c r="B314" s="1"/>
      <c r="C314" s="2"/>
      <c r="D314" s="2"/>
      <c r="E314" s="2"/>
      <c r="F314" s="2"/>
      <c r="G314" s="2"/>
      <c r="H314" s="2"/>
      <c r="I314" s="2"/>
      <c r="J314" s="2"/>
      <c r="K314" s="2"/>
    </row>
    <row r="315" spans="2:11" ht="15.75" customHeight="1" x14ac:dyDescent="0.45">
      <c r="B315" s="1"/>
      <c r="C315" s="2"/>
      <c r="D315" s="2"/>
      <c r="E315" s="2"/>
      <c r="F315" s="2"/>
      <c r="G315" s="2"/>
      <c r="H315" s="2"/>
      <c r="I315" s="2"/>
      <c r="J315" s="2"/>
      <c r="K315" s="2"/>
    </row>
    <row r="316" spans="2:11" ht="15.75" customHeight="1" x14ac:dyDescent="0.45">
      <c r="B316" s="1"/>
      <c r="C316" s="2"/>
      <c r="D316" s="2"/>
      <c r="E316" s="2"/>
      <c r="F316" s="2"/>
      <c r="G316" s="2"/>
      <c r="H316" s="2"/>
      <c r="I316" s="2"/>
      <c r="J316" s="2"/>
      <c r="K316" s="2"/>
    </row>
    <row r="317" spans="2:11" ht="15.75" customHeight="1" x14ac:dyDescent="0.45">
      <c r="B317" s="1"/>
      <c r="C317" s="2"/>
      <c r="D317" s="2"/>
      <c r="E317" s="2"/>
      <c r="F317" s="2"/>
      <c r="G317" s="2"/>
      <c r="H317" s="2"/>
      <c r="I317" s="2"/>
      <c r="J317" s="2"/>
      <c r="K317" s="2"/>
    </row>
    <row r="318" spans="2:11" ht="15.75" customHeight="1" x14ac:dyDescent="0.45">
      <c r="B318" s="1"/>
      <c r="C318" s="2"/>
      <c r="D318" s="2"/>
      <c r="E318" s="2"/>
      <c r="F318" s="2"/>
      <c r="G318" s="2"/>
      <c r="H318" s="2"/>
      <c r="I318" s="2"/>
      <c r="J318" s="2"/>
      <c r="K318" s="2"/>
    </row>
    <row r="319" spans="2:11" ht="15.75" customHeight="1" x14ac:dyDescent="0.45">
      <c r="B319" s="1"/>
      <c r="C319" s="2"/>
      <c r="D319" s="2"/>
      <c r="E319" s="2"/>
      <c r="F319" s="2"/>
      <c r="G319" s="2"/>
      <c r="H319" s="2"/>
      <c r="I319" s="2"/>
      <c r="J319" s="2"/>
      <c r="K319" s="2"/>
    </row>
    <row r="320" spans="2:11" ht="15.75" customHeight="1" x14ac:dyDescent="0.45">
      <c r="B320" s="1"/>
      <c r="C320" s="2"/>
      <c r="D320" s="2"/>
      <c r="E320" s="2"/>
      <c r="F320" s="2"/>
      <c r="G320" s="2"/>
      <c r="H320" s="2"/>
      <c r="I320" s="2"/>
      <c r="J320" s="2"/>
      <c r="K320" s="2"/>
    </row>
    <row r="321" spans="2:11" ht="15.75" customHeight="1" x14ac:dyDescent="0.45">
      <c r="B321" s="1"/>
      <c r="C321" s="2"/>
      <c r="D321" s="2"/>
      <c r="E321" s="2"/>
      <c r="F321" s="2"/>
      <c r="G321" s="2"/>
      <c r="H321" s="2"/>
      <c r="I321" s="2"/>
      <c r="J321" s="2"/>
      <c r="K321" s="2"/>
    </row>
    <row r="322" spans="2:11" ht="15.75" customHeight="1" x14ac:dyDescent="0.45">
      <c r="B322" s="1"/>
      <c r="C322" s="2"/>
      <c r="D322" s="2"/>
      <c r="E322" s="2"/>
      <c r="F322" s="2"/>
      <c r="G322" s="2"/>
      <c r="H322" s="2"/>
      <c r="I322" s="2"/>
      <c r="J322" s="2"/>
      <c r="K322" s="2"/>
    </row>
    <row r="323" spans="2:11" ht="15.75" customHeight="1" x14ac:dyDescent="0.45">
      <c r="B323" s="1"/>
      <c r="C323" s="2"/>
      <c r="D323" s="2"/>
      <c r="E323" s="2"/>
      <c r="F323" s="2"/>
      <c r="G323" s="2"/>
      <c r="H323" s="2"/>
      <c r="I323" s="2"/>
      <c r="J323" s="2"/>
      <c r="K323" s="2"/>
    </row>
    <row r="324" spans="2:11" ht="15.75" customHeight="1" x14ac:dyDescent="0.45">
      <c r="B324" s="1"/>
      <c r="C324" s="2"/>
      <c r="D324" s="2"/>
      <c r="E324" s="2"/>
      <c r="F324" s="2"/>
      <c r="G324" s="2"/>
      <c r="H324" s="2"/>
      <c r="I324" s="2"/>
      <c r="J324" s="2"/>
      <c r="K324" s="2"/>
    </row>
    <row r="325" spans="2:11" ht="15.75" customHeight="1" x14ac:dyDescent="0.45">
      <c r="B325" s="1"/>
      <c r="C325" s="2"/>
      <c r="D325" s="2"/>
      <c r="E325" s="2"/>
      <c r="F325" s="2"/>
      <c r="G325" s="2"/>
      <c r="H325" s="2"/>
      <c r="I325" s="2"/>
      <c r="J325" s="2"/>
      <c r="K325" s="2"/>
    </row>
    <row r="326" spans="2:11" ht="15.75" customHeight="1" x14ac:dyDescent="0.45">
      <c r="B326" s="1"/>
      <c r="C326" s="2"/>
      <c r="D326" s="2"/>
      <c r="E326" s="2"/>
      <c r="F326" s="2"/>
      <c r="G326" s="2"/>
      <c r="H326" s="2"/>
      <c r="I326" s="2"/>
      <c r="J326" s="2"/>
      <c r="K326" s="2"/>
    </row>
    <row r="327" spans="2:11" ht="15.75" customHeight="1" x14ac:dyDescent="0.45">
      <c r="B327" s="1"/>
      <c r="C327" s="2"/>
      <c r="D327" s="2"/>
      <c r="E327" s="2"/>
      <c r="F327" s="2"/>
      <c r="G327" s="2"/>
      <c r="H327" s="2"/>
      <c r="I327" s="2"/>
      <c r="J327" s="2"/>
      <c r="K327" s="2"/>
    </row>
    <row r="328" spans="2:11" ht="15.75" customHeight="1" x14ac:dyDescent="0.45">
      <c r="B328" s="1"/>
      <c r="C328" s="2"/>
      <c r="D328" s="2"/>
      <c r="E328" s="2"/>
      <c r="F328" s="2"/>
      <c r="G328" s="2"/>
      <c r="H328" s="2"/>
      <c r="I328" s="2"/>
      <c r="J328" s="2"/>
      <c r="K328" s="2"/>
    </row>
    <row r="329" spans="2:11" ht="15.75" customHeight="1" x14ac:dyDescent="0.45">
      <c r="B329" s="1"/>
      <c r="C329" s="2"/>
      <c r="D329" s="2"/>
      <c r="E329" s="2"/>
      <c r="F329" s="2"/>
      <c r="G329" s="2"/>
      <c r="H329" s="2"/>
      <c r="I329" s="2"/>
      <c r="J329" s="2"/>
      <c r="K329" s="2"/>
    </row>
    <row r="330" spans="2:11" ht="15.75" customHeight="1" x14ac:dyDescent="0.45">
      <c r="B330" s="1"/>
      <c r="C330" s="2"/>
      <c r="D330" s="2"/>
      <c r="E330" s="2"/>
      <c r="F330" s="2"/>
      <c r="G330" s="2"/>
      <c r="H330" s="2"/>
      <c r="I330" s="2"/>
      <c r="J330" s="2"/>
      <c r="K330" s="2"/>
    </row>
    <row r="331" spans="2:11" ht="15.75" customHeight="1" x14ac:dyDescent="0.45">
      <c r="B331" s="1"/>
      <c r="C331" s="2"/>
      <c r="D331" s="2"/>
      <c r="E331" s="2"/>
      <c r="F331" s="2"/>
      <c r="G331" s="2"/>
      <c r="H331" s="2"/>
      <c r="I331" s="2"/>
      <c r="J331" s="2"/>
      <c r="K331" s="2"/>
    </row>
    <row r="332" spans="2:11" ht="15.75" customHeight="1" x14ac:dyDescent="0.45">
      <c r="B332" s="1"/>
      <c r="C332" s="2"/>
      <c r="D332" s="2"/>
      <c r="E332" s="2"/>
      <c r="F332" s="2"/>
      <c r="G332" s="2"/>
      <c r="H332" s="2"/>
      <c r="I332" s="2"/>
      <c r="J332" s="2"/>
      <c r="K332" s="2"/>
    </row>
    <row r="333" spans="2:11" ht="15.75" customHeight="1" x14ac:dyDescent="0.45">
      <c r="B333" s="1"/>
      <c r="C333" s="2"/>
      <c r="D333" s="2"/>
      <c r="E333" s="2"/>
      <c r="F333" s="2"/>
      <c r="G333" s="2"/>
      <c r="H333" s="2"/>
      <c r="I333" s="2"/>
      <c r="J333" s="2"/>
      <c r="K333" s="2"/>
    </row>
    <row r="334" spans="2:11" ht="15.75" customHeight="1" x14ac:dyDescent="0.45">
      <c r="B334" s="1"/>
      <c r="C334" s="2"/>
      <c r="D334" s="2"/>
      <c r="E334" s="2"/>
      <c r="F334" s="2"/>
      <c r="G334" s="2"/>
      <c r="H334" s="2"/>
      <c r="I334" s="2"/>
      <c r="J334" s="2"/>
      <c r="K334" s="2"/>
    </row>
    <row r="335" spans="2:11" ht="15.75" customHeight="1" x14ac:dyDescent="0.45">
      <c r="B335" s="1"/>
      <c r="C335" s="2"/>
      <c r="D335" s="2"/>
      <c r="E335" s="2"/>
      <c r="F335" s="2"/>
      <c r="G335" s="2"/>
      <c r="H335" s="2"/>
      <c r="I335" s="2"/>
      <c r="J335" s="2"/>
      <c r="K335" s="2"/>
    </row>
    <row r="336" spans="2:11" ht="15.75" customHeight="1" x14ac:dyDescent="0.45">
      <c r="B336" s="1"/>
      <c r="C336" s="2"/>
      <c r="D336" s="2"/>
      <c r="E336" s="2"/>
      <c r="F336" s="2"/>
      <c r="G336" s="2"/>
      <c r="H336" s="2"/>
      <c r="I336" s="2"/>
      <c r="J336" s="2"/>
      <c r="K336" s="2"/>
    </row>
    <row r="337" spans="2:11" ht="15.75" customHeight="1" x14ac:dyDescent="0.45">
      <c r="B337" s="1"/>
      <c r="C337" s="2"/>
      <c r="D337" s="2"/>
      <c r="E337" s="2"/>
      <c r="F337" s="2"/>
      <c r="G337" s="2"/>
      <c r="H337" s="2"/>
      <c r="I337" s="2"/>
      <c r="J337" s="2"/>
      <c r="K337" s="2"/>
    </row>
    <row r="338" spans="2:11" ht="15.75" customHeight="1" x14ac:dyDescent="0.45">
      <c r="B338" s="1"/>
      <c r="C338" s="2"/>
      <c r="D338" s="2"/>
      <c r="E338" s="2"/>
      <c r="F338" s="2"/>
      <c r="G338" s="2"/>
      <c r="H338" s="2"/>
      <c r="I338" s="2"/>
      <c r="J338" s="2"/>
      <c r="K338" s="2"/>
    </row>
    <row r="339" spans="2:11" ht="15.75" customHeight="1" x14ac:dyDescent="0.45">
      <c r="B339" s="1"/>
      <c r="C339" s="2"/>
      <c r="D339" s="2"/>
      <c r="E339" s="2"/>
      <c r="F339" s="2"/>
      <c r="G339" s="2"/>
      <c r="H339" s="2"/>
      <c r="I339" s="2"/>
      <c r="J339" s="2"/>
      <c r="K339" s="2"/>
    </row>
    <row r="340" spans="2:11" ht="15.75" customHeight="1" x14ac:dyDescent="0.45">
      <c r="B340" s="1"/>
      <c r="C340" s="2"/>
      <c r="D340" s="2"/>
      <c r="E340" s="2"/>
      <c r="F340" s="2"/>
      <c r="G340" s="2"/>
      <c r="H340" s="2"/>
      <c r="I340" s="2"/>
      <c r="J340" s="2"/>
      <c r="K340" s="2"/>
    </row>
    <row r="341" spans="2:11" ht="15.75" customHeight="1" x14ac:dyDescent="0.45">
      <c r="B341" s="1"/>
      <c r="C341" s="2"/>
      <c r="D341" s="2"/>
      <c r="E341" s="2"/>
      <c r="F341" s="2"/>
      <c r="G341" s="2"/>
      <c r="H341" s="2"/>
      <c r="I341" s="2"/>
      <c r="J341" s="2"/>
      <c r="K341" s="2"/>
    </row>
    <row r="342" spans="2:11" ht="15.75" customHeight="1" x14ac:dyDescent="0.45">
      <c r="B342" s="1"/>
      <c r="C342" s="2"/>
      <c r="D342" s="2"/>
      <c r="E342" s="2"/>
      <c r="F342" s="2"/>
      <c r="G342" s="2"/>
      <c r="H342" s="2"/>
      <c r="I342" s="2"/>
      <c r="J342" s="2"/>
      <c r="K342" s="2"/>
    </row>
    <row r="343" spans="2:11" ht="15.75" customHeight="1" x14ac:dyDescent="0.45">
      <c r="B343" s="1"/>
      <c r="C343" s="2"/>
      <c r="D343" s="2"/>
      <c r="E343" s="2"/>
      <c r="F343" s="2"/>
      <c r="G343" s="2"/>
      <c r="H343" s="2"/>
      <c r="I343" s="2"/>
      <c r="J343" s="2"/>
      <c r="K343" s="2"/>
    </row>
    <row r="344" spans="2:11" ht="15.75" customHeight="1" x14ac:dyDescent="0.45">
      <c r="B344" s="1"/>
      <c r="C344" s="2"/>
      <c r="D344" s="2"/>
      <c r="E344" s="2"/>
      <c r="F344" s="2"/>
      <c r="G344" s="2"/>
      <c r="H344" s="2"/>
      <c r="I344" s="2"/>
      <c r="J344" s="2"/>
      <c r="K344" s="2"/>
    </row>
    <row r="345" spans="2:11" ht="15.75" customHeight="1" x14ac:dyDescent="0.45">
      <c r="B345" s="1"/>
      <c r="C345" s="2"/>
      <c r="D345" s="2"/>
      <c r="E345" s="2"/>
      <c r="F345" s="2"/>
      <c r="G345" s="2"/>
      <c r="H345" s="2"/>
      <c r="I345" s="2"/>
      <c r="J345" s="2"/>
      <c r="K345" s="2"/>
    </row>
    <row r="346" spans="2:11" ht="15.75" customHeight="1" x14ac:dyDescent="0.45">
      <c r="B346" s="1"/>
      <c r="C346" s="2"/>
      <c r="D346" s="2"/>
      <c r="E346" s="2"/>
      <c r="F346" s="2"/>
      <c r="G346" s="2"/>
      <c r="H346" s="2"/>
      <c r="I346" s="2"/>
      <c r="J346" s="2"/>
      <c r="K346" s="2"/>
    </row>
    <row r="347" spans="2:11" ht="15.75" customHeight="1" x14ac:dyDescent="0.45">
      <c r="B347" s="1"/>
      <c r="C347" s="2"/>
      <c r="D347" s="2"/>
      <c r="E347" s="2"/>
      <c r="F347" s="2"/>
      <c r="G347" s="2"/>
      <c r="H347" s="2"/>
      <c r="I347" s="2"/>
      <c r="J347" s="2"/>
      <c r="K347" s="2"/>
    </row>
    <row r="348" spans="2:11" ht="15.75" customHeight="1" x14ac:dyDescent="0.45">
      <c r="B348" s="1"/>
      <c r="C348" s="2"/>
      <c r="D348" s="2"/>
      <c r="E348" s="2"/>
      <c r="F348" s="2"/>
      <c r="G348" s="2"/>
      <c r="H348" s="2"/>
      <c r="I348" s="2"/>
      <c r="J348" s="2"/>
      <c r="K348" s="2"/>
    </row>
    <row r="349" spans="2:11" ht="15.75" customHeight="1" x14ac:dyDescent="0.45">
      <c r="B349" s="1"/>
      <c r="C349" s="2"/>
      <c r="D349" s="2"/>
      <c r="E349" s="2"/>
      <c r="F349" s="2"/>
      <c r="G349" s="2"/>
      <c r="H349" s="2"/>
      <c r="I349" s="2"/>
      <c r="J349" s="2"/>
      <c r="K349" s="2"/>
    </row>
    <row r="350" spans="2:11" ht="15.75" customHeight="1" x14ac:dyDescent="0.45">
      <c r="B350" s="1"/>
      <c r="C350" s="2"/>
      <c r="D350" s="2"/>
      <c r="E350" s="2"/>
      <c r="F350" s="2"/>
      <c r="G350" s="2"/>
      <c r="H350" s="2"/>
      <c r="I350" s="2"/>
      <c r="J350" s="2"/>
      <c r="K350" s="2"/>
    </row>
    <row r="351" spans="2:11" ht="15.75" customHeight="1" x14ac:dyDescent="0.45">
      <c r="B351" s="1"/>
      <c r="C351" s="2"/>
      <c r="D351" s="2"/>
      <c r="E351" s="2"/>
      <c r="F351" s="2"/>
      <c r="G351" s="2"/>
      <c r="H351" s="2"/>
      <c r="I351" s="2"/>
      <c r="J351" s="2"/>
      <c r="K351" s="2"/>
    </row>
    <row r="352" spans="2:11" ht="15.75" customHeight="1" x14ac:dyDescent="0.45">
      <c r="B352" s="1"/>
      <c r="C352" s="2"/>
      <c r="D352" s="2"/>
      <c r="E352" s="2"/>
      <c r="F352" s="2"/>
      <c r="G352" s="2"/>
      <c r="H352" s="2"/>
      <c r="I352" s="2"/>
      <c r="J352" s="2"/>
      <c r="K352" s="2"/>
    </row>
    <row r="353" spans="2:11" ht="15.75" customHeight="1" x14ac:dyDescent="0.45">
      <c r="B353" s="1"/>
      <c r="C353" s="2"/>
      <c r="D353" s="2"/>
      <c r="E353" s="2"/>
      <c r="F353" s="2"/>
      <c r="G353" s="2"/>
      <c r="H353" s="2"/>
      <c r="I353" s="2"/>
      <c r="J353" s="2"/>
      <c r="K353" s="2"/>
    </row>
    <row r="354" spans="2:11" ht="15.75" customHeight="1" x14ac:dyDescent="0.45">
      <c r="B354" s="1"/>
      <c r="C354" s="2"/>
      <c r="D354" s="2"/>
      <c r="E354" s="2"/>
      <c r="F354" s="2"/>
      <c r="G354" s="2"/>
      <c r="H354" s="2"/>
      <c r="I354" s="2"/>
      <c r="J354" s="2"/>
      <c r="K354" s="2"/>
    </row>
    <row r="355" spans="2:11" ht="15.75" customHeight="1" x14ac:dyDescent="0.45">
      <c r="B355" s="1"/>
      <c r="C355" s="2"/>
      <c r="D355" s="2"/>
      <c r="E355" s="2"/>
      <c r="F355" s="2"/>
      <c r="G355" s="2"/>
      <c r="H355" s="2"/>
      <c r="I355" s="2"/>
      <c r="J355" s="2"/>
      <c r="K355" s="2"/>
    </row>
    <row r="356" spans="2:11" ht="15.75" customHeight="1" x14ac:dyDescent="0.45">
      <c r="B356" s="1"/>
      <c r="C356" s="2"/>
      <c r="D356" s="2"/>
      <c r="E356" s="2"/>
      <c r="F356" s="2"/>
      <c r="G356" s="2"/>
      <c r="H356" s="2"/>
      <c r="I356" s="2"/>
      <c r="J356" s="2"/>
      <c r="K356" s="2"/>
    </row>
    <row r="357" spans="2:11" ht="15.75" customHeight="1" x14ac:dyDescent="0.45">
      <c r="B357" s="1"/>
      <c r="C357" s="2"/>
      <c r="D357" s="2"/>
      <c r="E357" s="2"/>
      <c r="F357" s="2"/>
      <c r="G357" s="2"/>
      <c r="H357" s="2"/>
      <c r="I357" s="2"/>
      <c r="J357" s="2"/>
      <c r="K357" s="2"/>
    </row>
    <row r="358" spans="2:11" ht="15.75" customHeight="1" x14ac:dyDescent="0.45">
      <c r="B358" s="1"/>
      <c r="C358" s="2"/>
      <c r="D358" s="2"/>
      <c r="E358" s="2"/>
      <c r="F358" s="2"/>
      <c r="G358" s="2"/>
      <c r="H358" s="2"/>
      <c r="I358" s="2"/>
      <c r="J358" s="2"/>
      <c r="K358" s="2"/>
    </row>
    <row r="359" spans="2:11" ht="15.75" customHeight="1" x14ac:dyDescent="0.45">
      <c r="B359" s="1"/>
      <c r="C359" s="2"/>
      <c r="D359" s="2"/>
      <c r="E359" s="2"/>
      <c r="F359" s="2"/>
      <c r="G359" s="2"/>
      <c r="H359" s="2"/>
      <c r="I359" s="2"/>
      <c r="J359" s="2"/>
      <c r="K359" s="2"/>
    </row>
    <row r="360" spans="2:11" ht="15.75" customHeight="1" x14ac:dyDescent="0.45">
      <c r="B360" s="1"/>
      <c r="C360" s="2"/>
      <c r="D360" s="2"/>
      <c r="E360" s="2"/>
      <c r="F360" s="2"/>
      <c r="G360" s="2"/>
      <c r="H360" s="2"/>
      <c r="I360" s="2"/>
      <c r="J360" s="2"/>
      <c r="K360" s="2"/>
    </row>
    <row r="361" spans="2:11" ht="15.75" customHeight="1" x14ac:dyDescent="0.45">
      <c r="B361" s="1"/>
      <c r="C361" s="2"/>
      <c r="D361" s="2"/>
      <c r="E361" s="2"/>
      <c r="F361" s="2"/>
      <c r="G361" s="2"/>
      <c r="H361" s="2"/>
      <c r="I361" s="2"/>
      <c r="J361" s="2"/>
      <c r="K361" s="2"/>
    </row>
    <row r="362" spans="2:11" ht="15.75" customHeight="1" x14ac:dyDescent="0.45">
      <c r="B362" s="1"/>
      <c r="C362" s="2"/>
      <c r="D362" s="2"/>
      <c r="E362" s="2"/>
      <c r="F362" s="2"/>
      <c r="G362" s="2"/>
      <c r="H362" s="2"/>
      <c r="I362" s="2"/>
      <c r="J362" s="2"/>
      <c r="K362" s="2"/>
    </row>
    <row r="363" spans="2:11" ht="15.75" customHeight="1" x14ac:dyDescent="0.45">
      <c r="B363" s="1"/>
      <c r="C363" s="2"/>
      <c r="D363" s="2"/>
      <c r="E363" s="2"/>
      <c r="F363" s="2"/>
      <c r="G363" s="2"/>
      <c r="H363" s="2"/>
      <c r="I363" s="2"/>
      <c r="J363" s="2"/>
      <c r="K363" s="2"/>
    </row>
    <row r="364" spans="2:11" ht="15.75" customHeight="1" x14ac:dyDescent="0.45">
      <c r="B364" s="1"/>
      <c r="C364" s="2"/>
      <c r="D364" s="2"/>
      <c r="E364" s="2"/>
      <c r="F364" s="2"/>
      <c r="G364" s="2"/>
      <c r="H364" s="2"/>
      <c r="I364" s="2"/>
      <c r="J364" s="2"/>
      <c r="K364" s="2"/>
    </row>
    <row r="365" spans="2:11" ht="15.75" customHeight="1" x14ac:dyDescent="0.45">
      <c r="B365" s="1"/>
      <c r="C365" s="2"/>
      <c r="D365" s="2"/>
      <c r="E365" s="2"/>
      <c r="F365" s="2"/>
      <c r="G365" s="2"/>
      <c r="H365" s="2"/>
      <c r="I365" s="2"/>
      <c r="J365" s="2"/>
      <c r="K365" s="2"/>
    </row>
    <row r="366" spans="2:11" ht="15.75" customHeight="1" x14ac:dyDescent="0.45">
      <c r="B366" s="1"/>
      <c r="C366" s="2"/>
      <c r="D366" s="2"/>
      <c r="E366" s="2"/>
      <c r="F366" s="2"/>
      <c r="G366" s="2"/>
      <c r="H366" s="2"/>
      <c r="I366" s="2"/>
      <c r="J366" s="2"/>
      <c r="K366" s="2"/>
    </row>
    <row r="367" spans="2:11" ht="15.75" customHeight="1" x14ac:dyDescent="0.45">
      <c r="B367" s="1"/>
      <c r="C367" s="2"/>
      <c r="D367" s="2"/>
      <c r="E367" s="2"/>
      <c r="F367" s="2"/>
      <c r="G367" s="2"/>
      <c r="H367" s="2"/>
      <c r="I367" s="2"/>
      <c r="J367" s="2"/>
      <c r="K367" s="2"/>
    </row>
    <row r="368" spans="2:11" ht="15.75" customHeight="1" x14ac:dyDescent="0.45">
      <c r="B368" s="1"/>
      <c r="C368" s="2"/>
      <c r="D368" s="2"/>
      <c r="E368" s="2"/>
      <c r="F368" s="2"/>
      <c r="G368" s="2"/>
      <c r="H368" s="2"/>
      <c r="I368" s="2"/>
      <c r="J368" s="2"/>
      <c r="K368" s="2"/>
    </row>
    <row r="369" spans="2:11" ht="15.75" customHeight="1" x14ac:dyDescent="0.45">
      <c r="B369" s="1"/>
      <c r="C369" s="2"/>
      <c r="D369" s="2"/>
      <c r="E369" s="2"/>
      <c r="F369" s="2"/>
      <c r="G369" s="2"/>
      <c r="H369" s="2"/>
      <c r="I369" s="2"/>
      <c r="J369" s="2"/>
      <c r="K369" s="2"/>
    </row>
    <row r="370" spans="2:11" ht="15.75" customHeight="1" x14ac:dyDescent="0.45">
      <c r="B370" s="1"/>
      <c r="C370" s="2"/>
      <c r="D370" s="2"/>
      <c r="E370" s="2"/>
      <c r="F370" s="2"/>
      <c r="G370" s="2"/>
      <c r="H370" s="2"/>
      <c r="I370" s="2"/>
      <c r="J370" s="2"/>
      <c r="K370" s="2"/>
    </row>
    <row r="371" spans="2:11" ht="15.75" customHeight="1" x14ac:dyDescent="0.45">
      <c r="B371" s="1"/>
      <c r="C371" s="2"/>
      <c r="D371" s="2"/>
      <c r="E371" s="2"/>
      <c r="F371" s="2"/>
      <c r="G371" s="2"/>
      <c r="H371" s="2"/>
      <c r="I371" s="2"/>
      <c r="J371" s="2"/>
      <c r="K371" s="2"/>
    </row>
    <row r="372" spans="2:11" ht="15.75" customHeight="1" x14ac:dyDescent="0.45">
      <c r="B372" s="1"/>
      <c r="C372" s="2"/>
      <c r="D372" s="2"/>
      <c r="E372" s="2"/>
      <c r="F372" s="2"/>
      <c r="G372" s="2"/>
      <c r="H372" s="2"/>
      <c r="I372" s="2"/>
      <c r="J372" s="2"/>
      <c r="K372" s="2"/>
    </row>
    <row r="373" spans="2:11" ht="15.75" customHeight="1" x14ac:dyDescent="0.45">
      <c r="B373" s="1"/>
      <c r="C373" s="2"/>
      <c r="D373" s="2"/>
      <c r="E373" s="2"/>
      <c r="F373" s="2"/>
      <c r="G373" s="2"/>
      <c r="H373" s="2"/>
      <c r="I373" s="2"/>
      <c r="J373" s="2"/>
      <c r="K373" s="2"/>
    </row>
    <row r="374" spans="2:11" ht="15.75" customHeight="1" x14ac:dyDescent="0.45">
      <c r="B374" s="1"/>
      <c r="C374" s="2"/>
      <c r="D374" s="2"/>
      <c r="E374" s="2"/>
      <c r="F374" s="2"/>
      <c r="G374" s="2"/>
      <c r="H374" s="2"/>
      <c r="I374" s="2"/>
      <c r="J374" s="2"/>
      <c r="K374" s="2"/>
    </row>
    <row r="375" spans="2:11" ht="15.75" customHeight="1" x14ac:dyDescent="0.45"/>
    <row r="376" spans="2:11" ht="15.75" customHeight="1" x14ac:dyDescent="0.45"/>
    <row r="377" spans="2:11" ht="15.75" customHeight="1" x14ac:dyDescent="0.45"/>
    <row r="378" spans="2:11" ht="15.75" customHeight="1" x14ac:dyDescent="0.45"/>
    <row r="379" spans="2:11" ht="15.75" customHeight="1" x14ac:dyDescent="0.45"/>
    <row r="380" spans="2:11" ht="15.75" customHeight="1" x14ac:dyDescent="0.45"/>
    <row r="381" spans="2:11" ht="15.75" customHeight="1" x14ac:dyDescent="0.45"/>
    <row r="382" spans="2:11" ht="15.75" customHeight="1" x14ac:dyDescent="0.45"/>
    <row r="383" spans="2:11" ht="15.75" customHeight="1" x14ac:dyDescent="0.45"/>
    <row r="384" spans="2:11"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mergeCells count="45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K106:K107"/>
    <mergeCell ref="G108:G109"/>
    <mergeCell ref="J108:J109"/>
    <mergeCell ref="K108:K109"/>
    <mergeCell ref="C122:K122"/>
    <mergeCell ref="C123:K123"/>
    <mergeCell ref="C124:G126"/>
    <mergeCell ref="C127:G131"/>
    <mergeCell ref="F132:J132"/>
    <mergeCell ref="E163:K163"/>
    <mergeCell ref="E164:K164"/>
    <mergeCell ref="E172:K172"/>
    <mergeCell ref="E173:K173"/>
    <mergeCell ref="B176:H176"/>
    <mergeCell ref="E165:K165"/>
    <mergeCell ref="E166:K166"/>
    <mergeCell ref="E167:K167"/>
    <mergeCell ref="E168:K168"/>
    <mergeCell ref="E169:K169"/>
    <mergeCell ref="E170:K170"/>
    <mergeCell ref="E171:K171"/>
    <mergeCell ref="F156:J156"/>
    <mergeCell ref="C157:J157"/>
    <mergeCell ref="B158:K158"/>
    <mergeCell ref="B159:K159"/>
    <mergeCell ref="E160:K160"/>
    <mergeCell ref="E161:G161"/>
    <mergeCell ref="H161:I161"/>
    <mergeCell ref="J161:K161"/>
    <mergeCell ref="E162:K162"/>
    <mergeCell ref="C88:C89"/>
    <mergeCell ref="D88:D89"/>
    <mergeCell ref="C90:C91"/>
    <mergeCell ref="D90:D91"/>
    <mergeCell ref="C92:C93"/>
    <mergeCell ref="D92:D93"/>
    <mergeCell ref="F153:J153"/>
    <mergeCell ref="F154:J154"/>
    <mergeCell ref="F155:J155"/>
    <mergeCell ref="G104:G105"/>
    <mergeCell ref="G106:G107"/>
    <mergeCell ref="H106:H107"/>
    <mergeCell ref="I106:I107"/>
    <mergeCell ref="J106:J107"/>
    <mergeCell ref="C133:K133"/>
    <mergeCell ref="F134:J134"/>
    <mergeCell ref="K134:K135"/>
    <mergeCell ref="F135:J135"/>
    <mergeCell ref="F136:J136"/>
    <mergeCell ref="F137:J137"/>
    <mergeCell ref="F138:J138"/>
    <mergeCell ref="F139:J139"/>
    <mergeCell ref="F140:J140"/>
    <mergeCell ref="F141:J141"/>
    <mergeCell ref="I88:I89"/>
    <mergeCell ref="J88:J89"/>
    <mergeCell ref="G84:G85"/>
    <mergeCell ref="G86:G87"/>
    <mergeCell ref="H86:H87"/>
    <mergeCell ref="I86:I87"/>
    <mergeCell ref="J86:J87"/>
    <mergeCell ref="K86:K87"/>
    <mergeCell ref="H88:H89"/>
    <mergeCell ref="K88:K89"/>
    <mergeCell ref="D56:F56"/>
    <mergeCell ref="H55:H56"/>
    <mergeCell ref="I55:I56"/>
    <mergeCell ref="J55:J56"/>
    <mergeCell ref="K55:K56"/>
    <mergeCell ref="D57:F57"/>
    <mergeCell ref="G57:G58"/>
    <mergeCell ref="H57:H58"/>
    <mergeCell ref="I57:I58"/>
    <mergeCell ref="J57:J58"/>
    <mergeCell ref="K57:K58"/>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J114:K114"/>
    <mergeCell ref="J115:K120"/>
    <mergeCell ref="G117:I117"/>
    <mergeCell ref="G118:I118"/>
    <mergeCell ref="G119:I120"/>
    <mergeCell ref="G121:K121"/>
    <mergeCell ref="D43:K43"/>
    <mergeCell ref="D44:K44"/>
    <mergeCell ref="D36:K36"/>
    <mergeCell ref="D37:K37"/>
    <mergeCell ref="D38:K38"/>
    <mergeCell ref="D39:K39"/>
    <mergeCell ref="D40:K40"/>
    <mergeCell ref="D41:K41"/>
    <mergeCell ref="D42:K42"/>
    <mergeCell ref="I49:I50"/>
    <mergeCell ref="J49:J50"/>
    <mergeCell ref="D49:F49"/>
    <mergeCell ref="D50:F50"/>
    <mergeCell ref="G49:G50"/>
    <mergeCell ref="G51:G52"/>
    <mergeCell ref="H51:H52"/>
    <mergeCell ref="I51:I52"/>
    <mergeCell ref="J51:J52"/>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H108:H109"/>
    <mergeCell ref="I108:I109"/>
    <mergeCell ref="G110:G111"/>
    <mergeCell ref="H110:H111"/>
    <mergeCell ref="I110:I111"/>
    <mergeCell ref="J110:J111"/>
    <mergeCell ref="K110:K111"/>
    <mergeCell ref="G112:G113"/>
    <mergeCell ref="H112:H113"/>
    <mergeCell ref="I112:I113"/>
    <mergeCell ref="J112:J113"/>
    <mergeCell ref="K112:K113"/>
    <mergeCell ref="E88:F88"/>
    <mergeCell ref="E89:F89"/>
    <mergeCell ref="E90:F90"/>
    <mergeCell ref="E91:F91"/>
    <mergeCell ref="E92:F92"/>
    <mergeCell ref="E93:F93"/>
    <mergeCell ref="E94:F94"/>
    <mergeCell ref="F119:F120"/>
    <mergeCell ref="D120:E120"/>
    <mergeCell ref="D94:D95"/>
    <mergeCell ref="D77:F77"/>
    <mergeCell ref="D78:F78"/>
    <mergeCell ref="D79:F79"/>
    <mergeCell ref="E85:F85"/>
    <mergeCell ref="E86:F86"/>
    <mergeCell ref="D80:F80"/>
    <mergeCell ref="E83:F83"/>
    <mergeCell ref="C84:C85"/>
    <mergeCell ref="D84:D85"/>
    <mergeCell ref="E84:F84"/>
    <mergeCell ref="D86:D87"/>
    <mergeCell ref="E87:F87"/>
    <mergeCell ref="C86:C87"/>
    <mergeCell ref="D61:F61"/>
    <mergeCell ref="D62:F62"/>
    <mergeCell ref="D63:F63"/>
    <mergeCell ref="D64:F64"/>
    <mergeCell ref="D72:F72"/>
    <mergeCell ref="D73:F73"/>
    <mergeCell ref="D74:F74"/>
    <mergeCell ref="D75:F75"/>
    <mergeCell ref="D76:F76"/>
    <mergeCell ref="D153:E153"/>
    <mergeCell ref="D154:E154"/>
    <mergeCell ref="D155:E155"/>
    <mergeCell ref="D156:E156"/>
    <mergeCell ref="D144:E144"/>
    <mergeCell ref="D145:E145"/>
    <mergeCell ref="D147:E147"/>
    <mergeCell ref="D148:E148"/>
    <mergeCell ref="D149:E149"/>
    <mergeCell ref="D150:E150"/>
    <mergeCell ref="D151:E151"/>
    <mergeCell ref="D136:E136"/>
    <mergeCell ref="D137:E137"/>
    <mergeCell ref="D138:E138"/>
    <mergeCell ref="D139:E139"/>
    <mergeCell ref="D140:E140"/>
    <mergeCell ref="D141:E141"/>
    <mergeCell ref="D142:E142"/>
    <mergeCell ref="D143:E143"/>
    <mergeCell ref="D152:E152"/>
    <mergeCell ref="E112:F112"/>
    <mergeCell ref="E113:F113"/>
    <mergeCell ref="D114:E114"/>
    <mergeCell ref="D115:E115"/>
    <mergeCell ref="F115:F116"/>
    <mergeCell ref="D116:E116"/>
    <mergeCell ref="F117:F118"/>
    <mergeCell ref="D117:E117"/>
    <mergeCell ref="D118:E118"/>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C136:C137"/>
    <mergeCell ref="C138:C139"/>
    <mergeCell ref="C140:C141"/>
    <mergeCell ref="C142:C143"/>
    <mergeCell ref="C144:C145"/>
    <mergeCell ref="C147:C148"/>
    <mergeCell ref="C149:C150"/>
    <mergeCell ref="C151:C152"/>
    <mergeCell ref="C153:C154"/>
    <mergeCell ref="C106:C107"/>
    <mergeCell ref="C108:C109"/>
    <mergeCell ref="C110:C111"/>
    <mergeCell ref="C112:C113"/>
    <mergeCell ref="D112:D113"/>
    <mergeCell ref="C115:C116"/>
    <mergeCell ref="C117:C118"/>
    <mergeCell ref="C119:C120"/>
    <mergeCell ref="C134:C135"/>
    <mergeCell ref="D119:E119"/>
    <mergeCell ref="D132:E132"/>
    <mergeCell ref="D134:E134"/>
    <mergeCell ref="D135:E135"/>
    <mergeCell ref="C121:F121"/>
    <mergeCell ref="B83:B113"/>
    <mergeCell ref="B114:B121"/>
    <mergeCell ref="B124:B131"/>
    <mergeCell ref="B132:B157"/>
    <mergeCell ref="B160:B163"/>
    <mergeCell ref="B164:B165"/>
    <mergeCell ref="B166:B173"/>
    <mergeCell ref="B61:B72"/>
    <mergeCell ref="B73:B80"/>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C94:C95"/>
    <mergeCell ref="J84:J85"/>
    <mergeCell ref="K84:K85"/>
    <mergeCell ref="H77:H78"/>
    <mergeCell ref="H79:H80"/>
    <mergeCell ref="I79:I80"/>
    <mergeCell ref="J79:J80"/>
    <mergeCell ref="K79:K80"/>
    <mergeCell ref="H84:H85"/>
    <mergeCell ref="I84:I85"/>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D65:F65"/>
    <mergeCell ref="D66:F66"/>
    <mergeCell ref="D70:F70"/>
    <mergeCell ref="B81:K81"/>
    <mergeCell ref="B82:K82"/>
    <mergeCell ref="D67:F67"/>
    <mergeCell ref="D68:F68"/>
    <mergeCell ref="G69:G70"/>
    <mergeCell ref="H69:H70"/>
    <mergeCell ref="I69:I70"/>
    <mergeCell ref="J69:J70"/>
    <mergeCell ref="K69:K70"/>
    <mergeCell ref="H75:H76"/>
    <mergeCell ref="I75:I76"/>
    <mergeCell ref="J75:J76"/>
    <mergeCell ref="K75:K76"/>
    <mergeCell ref="I77:I78"/>
    <mergeCell ref="J77:J78"/>
    <mergeCell ref="K77:K78"/>
    <mergeCell ref="G75:G76"/>
    <mergeCell ref="G77:G78"/>
    <mergeCell ref="G79:G80"/>
    <mergeCell ref="D69:F69"/>
    <mergeCell ref="D71:F71"/>
    <mergeCell ref="I63:I64"/>
    <mergeCell ref="I65:I66"/>
    <mergeCell ref="J65:J66"/>
    <mergeCell ref="K65:K66"/>
    <mergeCell ref="I67:I68"/>
    <mergeCell ref="J67:J68"/>
    <mergeCell ref="K67:K68"/>
    <mergeCell ref="I59:I60"/>
    <mergeCell ref="J59:J60"/>
    <mergeCell ref="I61:I62"/>
    <mergeCell ref="J61:J62"/>
    <mergeCell ref="K61:K62"/>
    <mergeCell ref="J63:J64"/>
    <mergeCell ref="K63:K64"/>
    <mergeCell ref="D51:F51"/>
    <mergeCell ref="D54:F54"/>
    <mergeCell ref="K59:K60"/>
    <mergeCell ref="D60:F60"/>
    <mergeCell ref="B46:K46"/>
    <mergeCell ref="B47:K47"/>
    <mergeCell ref="B48:B60"/>
    <mergeCell ref="C48:F48"/>
    <mergeCell ref="H49:H50"/>
    <mergeCell ref="K49:K50"/>
    <mergeCell ref="K53:K54"/>
    <mergeCell ref="G59:G60"/>
    <mergeCell ref="H59:H60"/>
    <mergeCell ref="D58:F58"/>
    <mergeCell ref="D59:F59"/>
    <mergeCell ref="K51:K52"/>
    <mergeCell ref="G53:G54"/>
    <mergeCell ref="H53:H54"/>
    <mergeCell ref="I53:I54"/>
    <mergeCell ref="J53:J54"/>
    <mergeCell ref="D52:F52"/>
    <mergeCell ref="D53:F53"/>
    <mergeCell ref="D55:F55"/>
    <mergeCell ref="G55:G5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HUK 302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çisem özkal</cp:lastModifiedBy>
  <dcterms:created xsi:type="dcterms:W3CDTF">2025-06-29T14:22:37Z</dcterms:created>
  <dcterms:modified xsi:type="dcterms:W3CDTF">2025-06-29T14:22:37Z</dcterms:modified>
</cp:coreProperties>
</file>