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ASUS\Desktop\"/>
    </mc:Choice>
  </mc:AlternateContent>
  <xr:revisionPtr revIDLastSave="0" documentId="8_{1C5A36CA-D142-4223-BA90-6EFB30AE9F96}" xr6:coauthVersionLast="47" xr6:coauthVersionMax="47" xr10:uidLastSave="{00000000-0000-0000-0000-000000000000}"/>
  <bookViews>
    <workbookView xWindow="-98" yWindow="-98" windowWidth="21795" windowHeight="13096" xr2:uid="{00000000-000D-0000-FFFF-FFFF00000000}"/>
  </bookViews>
  <sheets>
    <sheet name="HUK 30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3" i="1" l="1"/>
  <c r="E171" i="1"/>
  <c r="E169" i="1"/>
  <c r="E167" i="1"/>
  <c r="F152" i="1"/>
  <c r="F150" i="1"/>
  <c r="F139" i="1"/>
  <c r="F135" i="1"/>
  <c r="C127" i="1"/>
  <c r="C123" i="1"/>
  <c r="E113" i="1"/>
  <c r="E111" i="1"/>
  <c r="E109" i="1"/>
  <c r="E107" i="1"/>
  <c r="E105" i="1"/>
  <c r="E103" i="1"/>
  <c r="E101" i="1"/>
  <c r="E99" i="1"/>
  <c r="E97" i="1"/>
  <c r="E95" i="1"/>
  <c r="E93" i="1"/>
  <c r="E91" i="1"/>
  <c r="E89" i="1"/>
  <c r="E87" i="1"/>
  <c r="E85" i="1"/>
  <c r="D80" i="1"/>
  <c r="D78" i="1"/>
  <c r="D76" i="1"/>
  <c r="D74" i="1"/>
  <c r="D72" i="1"/>
  <c r="D70" i="1"/>
  <c r="D68" i="1"/>
  <c r="D66" i="1"/>
  <c r="D64" i="1"/>
  <c r="D62" i="1"/>
  <c r="D60" i="1"/>
  <c r="D58" i="1"/>
  <c r="D56" i="1"/>
  <c r="D54" i="1"/>
  <c r="D52" i="1"/>
  <c r="D50" i="1"/>
  <c r="D45" i="1"/>
  <c r="D43" i="1"/>
  <c r="D41" i="1"/>
  <c r="D39" i="1"/>
  <c r="D37" i="1"/>
  <c r="C35" i="1"/>
  <c r="C33" i="1"/>
  <c r="C31" i="1"/>
  <c r="C29" i="1"/>
  <c r="C27" i="1"/>
  <c r="C25" i="1"/>
  <c r="C17" i="1"/>
  <c r="C15" i="1"/>
  <c r="C11" i="1"/>
  <c r="C9" i="1"/>
  <c r="C7" i="1"/>
</calcChain>
</file>

<file path=xl/sharedStrings.xml><?xml version="1.0" encoding="utf-8"?>
<sst xmlns="http://schemas.openxmlformats.org/spreadsheetml/2006/main" count="330" uniqueCount="275">
  <si>
    <t>AKTS DERS TANITIM FORMU</t>
  </si>
  <si>
    <t>ECTS Course Description Form</t>
  </si>
  <si>
    <t>I. BÖLÜM (Senato Onayı)</t>
  </si>
  <si>
    <t>PART I (Senate Approval)</t>
  </si>
  <si>
    <r>
      <rPr>
        <b/>
        <sz val="10"/>
        <color theme="1"/>
        <rFont val="Times New Roman"/>
      </rPr>
      <t>Dersi Açan Fakülte /YO</t>
    </r>
    <r>
      <rPr>
        <b/>
        <sz val="10"/>
        <color theme="1"/>
        <rFont val="Times New Roman"/>
      </rPr>
      <t xml:space="preserve"> </t>
    </r>
  </si>
  <si>
    <t>HUKUK FAKÜLTESİ</t>
  </si>
  <si>
    <t xml:space="preserve">Offering School  </t>
  </si>
  <si>
    <t>Dersi Açan Bölüm</t>
  </si>
  <si>
    <t>HUKUK</t>
  </si>
  <si>
    <t>Offering Department</t>
  </si>
  <si>
    <t>Dersi Alan Program (lar)</t>
  </si>
  <si>
    <t xml:space="preserve">Zorunlu </t>
  </si>
  <si>
    <t>Program(s) Offered to</t>
  </si>
  <si>
    <t>Compulsory</t>
  </si>
  <si>
    <t xml:space="preserve">Ders Kodu </t>
  </si>
  <si>
    <t>HUK 303</t>
  </si>
  <si>
    <t xml:space="preserve">Course Code </t>
  </si>
  <si>
    <t>Ders Adı</t>
  </si>
  <si>
    <t>Medeni Usul Hukuku-I</t>
  </si>
  <si>
    <t>Course Name</t>
  </si>
  <si>
    <t xml:space="preserve">Öğretim dili </t>
  </si>
  <si>
    <t>Türkçe</t>
  </si>
  <si>
    <t>Ders Türü</t>
  </si>
  <si>
    <t>Zorunlu Ders</t>
  </si>
  <si>
    <t>Language of Instruction</t>
  </si>
  <si>
    <t>Type of Course</t>
  </si>
  <si>
    <t>Ders Seviyesi</t>
  </si>
  <si>
    <t>Lisans</t>
  </si>
  <si>
    <t>AKTS</t>
  </si>
  <si>
    <t>Level of Course</t>
  </si>
  <si>
    <t>Bachelor</t>
  </si>
  <si>
    <t>ECTS</t>
  </si>
  <si>
    <t>Haftalık Ders Saati</t>
  </si>
  <si>
    <t>Hours per Week</t>
  </si>
  <si>
    <t>AKTS Kredisi</t>
  </si>
  <si>
    <t>ECTS Credit</t>
  </si>
  <si>
    <t>Notlandırma Türü</t>
  </si>
  <si>
    <t>Harf Notu</t>
  </si>
  <si>
    <t>Grading Mode</t>
  </si>
  <si>
    <t>Ön koşul/lar</t>
  </si>
  <si>
    <t>Yok</t>
  </si>
  <si>
    <t>Pre-requisites</t>
  </si>
  <si>
    <t>Yan koşul/lar</t>
  </si>
  <si>
    <t>Co-requisites</t>
  </si>
  <si>
    <t>Kayıt Kısıtlaması</t>
  </si>
  <si>
    <t>Dersi yalnızca bölüm öğrencileri alabilir.</t>
  </si>
  <si>
    <t>Registration Restriction</t>
  </si>
  <si>
    <t xml:space="preserve">Dersin Amacı </t>
  </si>
  <si>
    <t>Öğrencilere özel hukuk uyuşmazlıklarına ilişkin yürütülen ilk derece yargılaması üzerine temel bilgi ve kavramları kazandırmak.</t>
  </si>
  <si>
    <t>Educational Objective</t>
  </si>
  <si>
    <t xml:space="preserve">Ders İçeriği </t>
  </si>
  <si>
    <t>Medeni usul hukukunun yer ve zaman bakımından uygulanması, amacı ve kaynakları, özel hukuk yargılamasına hakim olan ilkeler, görevli ve yetkili mahkemelerin tespiti, bu yargılamanın tarafları, ehliyetleri ve özellikleri, dava ve davada gerçekleştirilen usul işlemleri, davanın türleri ve dava şartları, davanın açılması ve dilekçeler aşaması, iddianın ve savunmanın genişletilmesi ve değiştirilmesi yasağı hakkında bilgi sahibi olunması.</t>
  </si>
  <si>
    <t>Course Description</t>
  </si>
  <si>
    <r>
      <rPr>
        <b/>
        <sz val="10"/>
        <color theme="1"/>
        <rFont val="Times New Roman"/>
      </rPr>
      <t xml:space="preserve">Öğrenim Çıktıları    </t>
    </r>
    <r>
      <rPr>
        <b/>
        <sz val="10"/>
        <color rgb="FF1F497D"/>
        <rFont val="Times New Roman"/>
      </rPr>
      <t xml:space="preserve">    Learning Outcomes </t>
    </r>
  </si>
  <si>
    <t>ÖÇ/LO 1</t>
  </si>
  <si>
    <t>Medeni usul hukuku ile ilgili temel kavram ve kurumları açıklayabilmek</t>
  </si>
  <si>
    <t>ÖÇ/LO 2</t>
  </si>
  <si>
    <t>Uyuşmazlığın çekişmeli veya çekişmesiz yargıdan hangisine tabi olduğunu ve yürütülecek yargılama usulünü belirlemek</t>
  </si>
  <si>
    <t>ÖÇ/LO 3</t>
  </si>
  <si>
    <t>Bir davanın temel aşamalarını birbirinden ayırt edip her bir aşamada yapılması gereken usul işlemlerini tespit ederek usul işlemlerini medeni usul hukukuna ilişkin mevzuata uygun gerçekleştirmek</t>
  </si>
  <si>
    <t>ÖÇ/LO 4</t>
  </si>
  <si>
    <t>Bir davada hakim ve avukat gibi yargı görevlilerinin uyuşmazlığın çözümünde oynadıkları rolü, hakları ve sorumlulukları tanımlamak</t>
  </si>
  <si>
    <t>ÖÇ/LO 5</t>
  </si>
  <si>
    <t>Yargılamaya konu uyuşmazlık hakkında yürütülen faaliyet esnasında mahkeme ve tarafların gerçekleştirdiği usul işlemlerini adil yargılanma hakkı, tasarruf ilkesi gibi temel hak ve ilkeleri gözeterek uygulamak</t>
  </si>
  <si>
    <t>II. BÖLÜM (Fakülte Kurulu Onayı)</t>
  </si>
  <si>
    <t>PART II ( Faculty Board Approval)</t>
  </si>
  <si>
    <r>
      <rPr>
        <b/>
        <sz val="11"/>
        <color theme="1"/>
        <rFont val="Times New Roman"/>
      </rPr>
      <t xml:space="preserve">Temel Çıktılar   (Üniversite Genelinde)      </t>
    </r>
    <r>
      <rPr>
        <b/>
        <sz val="11"/>
        <color rgb="FF1F497D"/>
        <rFont val="Times New Roman"/>
      </rPr>
      <t xml:space="preserve">      Basic Outcomes (University-wide)</t>
    </r>
  </si>
  <si>
    <r>
      <rPr>
        <b/>
        <sz val="12"/>
        <color rgb="FF1F497D"/>
        <rFont val="Times New Roman"/>
      </rPr>
      <t xml:space="preserve">PROGRAM ÇIKTILARI </t>
    </r>
    <r>
      <rPr>
        <b/>
        <sz val="12"/>
        <color rgb="FF1F497D"/>
        <rFont val="Times New Roman"/>
      </rPr>
      <t xml:space="preserve">                                               PROGRAM OUTCOMES</t>
    </r>
  </si>
  <si>
    <r>
      <rPr>
        <b/>
        <sz val="10"/>
        <color rgb="FF1F497D"/>
        <rFont val="Times New Roman"/>
      </rPr>
      <t xml:space="preserve">ÖÇ/LO 1 </t>
    </r>
    <r>
      <rPr>
        <b/>
        <sz val="10"/>
        <color rgb="FF1F497D"/>
        <rFont val="Times New Roman"/>
      </rPr>
      <t xml:space="preserve">             </t>
    </r>
  </si>
  <si>
    <r>
      <rPr>
        <b/>
        <sz val="10"/>
        <color rgb="FF1F497D"/>
        <rFont val="Times New Roman"/>
      </rPr>
      <t>ÖÇ/LO 2</t>
    </r>
  </si>
  <si>
    <r>
      <rPr>
        <b/>
        <sz val="10"/>
        <color rgb="FF1F497D"/>
        <rFont val="Times New Roman"/>
      </rPr>
      <t>ÖÇ/LO 3</t>
    </r>
  </si>
  <si>
    <r>
      <rPr>
        <b/>
        <sz val="10"/>
        <color rgb="FF1F497D"/>
        <rFont val="Times New Roman"/>
      </rPr>
      <t>ÖÇ/LO 4</t>
    </r>
  </si>
  <si>
    <r>
      <rPr>
        <b/>
        <sz val="10"/>
        <color rgb="FF1F497D"/>
        <rFont val="Times New Roman"/>
      </rPr>
      <t>ÖÇ/LO 5</t>
    </r>
  </si>
  <si>
    <t>PÇ1</t>
  </si>
  <si>
    <t>Türkçe ve İngilizce sözlü, yazılı ve görsel yöntemlerle etkin iletişim kurma rapor yazma ve sunum yapma becerisi.</t>
  </si>
  <si>
    <t>PO1</t>
  </si>
  <si>
    <t>PÇ2</t>
  </si>
  <si>
    <t>Hem bireysel hem de disiplin içi ve çok disiplinli takımlarda etkin biçimde çalışabilme becerisi.</t>
  </si>
  <si>
    <t>PO2</t>
  </si>
  <si>
    <t>PÇ3</t>
  </si>
  <si>
    <t>Yaşam boyu öğrenmenin gerekliliği bilinci ve bilgiye erişebilme, bilim ve teknolojideki gelişmeleri izleme ve kendini sürekli yenileme becerisi.</t>
  </si>
  <si>
    <t>PO3</t>
  </si>
  <si>
    <t>PÇ4</t>
  </si>
  <si>
    <t>Proje yönetimi, risk yönetimi, yenilikçilik ve değişiklik yönetimi, girişimcilik ve sürdürülebilir kalkınma hakkında bilgi.</t>
  </si>
  <si>
    <t>PO4</t>
  </si>
  <si>
    <t>PÇ5</t>
  </si>
  <si>
    <t>Sektörler hakkında farkındalık ve iş planı hazırlama becerisi.</t>
  </si>
  <si>
    <t>PO5</t>
  </si>
  <si>
    <t>PÇ6</t>
  </si>
  <si>
    <t>Mesleki ve etik sorumluluk bilinci ve etik ilkelerine uygun davranma.</t>
  </si>
  <si>
    <t>X</t>
  </si>
  <si>
    <t>PO6</t>
  </si>
  <si>
    <r>
      <rPr>
        <b/>
        <sz val="11"/>
        <color rgb="FF1F497D"/>
        <rFont val="Times New Roman"/>
      </rPr>
      <t xml:space="preserve">
</t>
    </r>
    <r>
      <rPr>
        <b/>
        <sz val="11"/>
        <color theme="1"/>
        <rFont val="Times New Roman"/>
      </rPr>
      <t xml:space="preserve">Fakülte/YO Çıktıları </t>
    </r>
    <r>
      <rPr>
        <b/>
        <sz val="11"/>
        <color rgb="FF1F497D"/>
        <rFont val="Times New Roman"/>
      </rPr>
      <t xml:space="preserve">
Faculty Specific Outcomes</t>
    </r>
  </si>
  <si>
    <t>PÇ7</t>
  </si>
  <si>
    <t>Hukukun temel ilkelerini, hukuk teorilerini, hukuk metodolojisini, yorum yöntemlerini tanıma ve uygulama becerisi</t>
  </si>
  <si>
    <t>PO7</t>
  </si>
  <si>
    <t>PÇ8</t>
  </si>
  <si>
    <t>Güncel yenilikler ve mevzuat değişiklikleri takip etme, değerlendirme, yorumlama ve uygulama becerisi</t>
  </si>
  <si>
    <t>PO8</t>
  </si>
  <si>
    <t>PÇ9</t>
  </si>
  <si>
    <t>Hukuksal bilgi kaynaklarına ulaşma ve bu kaynakları kullanma becerisi güncel mevzuat değişikliklerini, doktrindeki görüşleri ve mahkeme kararlarını takip etme ve değerlendirme becerisi</t>
  </si>
  <si>
    <t>PO9</t>
  </si>
  <si>
    <t>PÇ10</t>
  </si>
  <si>
    <t>Hukukla ilgili bilgiyi değerlendirirken toplumsal, bilimsel ve etik değerlere uygun davranma.</t>
  </si>
  <si>
    <t>PO10</t>
  </si>
  <si>
    <t>PÇ11</t>
  </si>
  <si>
    <t xml:space="preserve">Hukuki sorunları, hukukun genel ilkelerine, de lege feranda ve de lege lata’ya göre tespit etme, değerlendirme ve çözme bilinci; hukukun sadece ulusal değil, uluslararası yönünü de dikkate alma ve karar verirken vicdani kanaate önem verme becerisi. </t>
  </si>
  <si>
    <t>PO11</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</si>
  <si>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</si>
  <si>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</si>
  <si>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</si>
  <si>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r>
      <rPr>
        <b/>
        <sz val="10"/>
        <color theme="1"/>
        <rFont val="Times New Roman"/>
      </rPr>
      <t xml:space="preserve">Program Çıktıları     </t>
    </r>
    <r>
      <rPr>
        <b/>
        <sz val="10"/>
        <color rgb="FF1F497D"/>
        <rFont val="Times New Roman"/>
      </rPr>
      <t xml:space="preserve">     Discipline Specific Outcomes (program)</t>
    </r>
  </si>
  <si>
    <t>PÇ13</t>
  </si>
  <si>
    <t>Farklı hukuk dallarına ait sorunları algılama, uygulamada karşılaşılan karmaşık sorunları nitelendirerek çözüm üretme becerisi.</t>
  </si>
  <si>
    <t>PO13</t>
  </si>
  <si>
    <t>PÇ14</t>
  </si>
  <si>
    <t>Sosyal sorumluluk bilincinde bir birey olarak, hukukla ilgili proje ve çeşitli etkinliklere katılma ve hukuksal bilgiyi gerekli yerlere (özel sektör, kamu sektörü) etkin şekilde aktarma becerisi.</t>
  </si>
  <si>
    <t>PO14</t>
  </si>
  <si>
    <t>PÇ15</t>
  </si>
  <si>
    <t xml:space="preserve">Hukuka ilişkin kaynakların kullanımında, gelişen bilişim teknolojisinden de yararlanacak düzeyde bilgi. </t>
  </si>
  <si>
    <t>PO15</t>
  </si>
  <si>
    <t>PÇ16</t>
  </si>
  <si>
    <t>Toplumun gelişim ve değişimini, sorunlarını anlama ve gerektiğinde hukuksal çözüm yolları ile sorunların çözümüne katkıda bulunma bilinci.</t>
  </si>
  <si>
    <t>PO16</t>
  </si>
  <si>
    <t>III. BÖLÜM (Bölüm Kurulunda Görüşülür)</t>
  </si>
  <si>
    <t>PART III ( Department Board Approval)</t>
  </si>
  <si>
    <r>
      <rPr>
        <b/>
        <sz val="10"/>
        <color theme="1"/>
        <rFont val="Times New Roman"/>
      </rPr>
      <t xml:space="preserve">Öğretilen Konular, Konuların Öğrenim Çıktılarına Katkıları, ve Öğrenim Değerlendirme Metodları        </t>
    </r>
    <r>
      <rPr>
        <b/>
        <sz val="10"/>
        <color rgb="FF1F497D"/>
        <rFont val="Times New Roman"/>
      </rPr>
      <t xml:space="preserve">           Course Subjects, Contribution of Course Subjects to Learning Outcomes, and Methods for Assessing Learning of Course Subjects</t>
    </r>
  </si>
  <si>
    <r>
      <rPr>
        <b/>
        <sz val="10"/>
        <color rgb="FF1F497D"/>
        <rFont val="Times New Roman"/>
      </rPr>
      <t>Konu No</t>
    </r>
    <r>
      <rPr>
        <b/>
        <sz val="10"/>
        <color rgb="FF1F497D"/>
        <rFont val="Times New Roman"/>
      </rPr>
      <t xml:space="preserve">         #Subjects</t>
    </r>
  </si>
  <si>
    <r>
      <rPr>
        <b/>
        <sz val="10"/>
        <color rgb="FF1F497D"/>
        <rFont val="Times New Roman"/>
      </rPr>
      <t>Hafta</t>
    </r>
    <r>
      <rPr>
        <b/>
        <sz val="10"/>
        <color rgb="FF1F497D"/>
        <rFont val="Times New Roman"/>
      </rPr>
      <t xml:space="preserve">           Week</t>
    </r>
  </si>
  <si>
    <r>
      <rPr>
        <b/>
        <sz val="10"/>
        <color rgb="FF1F497D"/>
        <rFont val="Times New Roman"/>
      </rPr>
      <t>Konu</t>
    </r>
    <r>
      <rPr>
        <b/>
        <sz val="10"/>
        <color rgb="FF1F497D"/>
        <rFont val="Times New Roman"/>
      </rPr>
      <t xml:space="preserve">                                                                   Subject</t>
    </r>
  </si>
  <si>
    <r>
      <rPr>
        <b/>
        <sz val="10"/>
        <color rgb="FF1F497D"/>
        <rFont val="Times New Roman"/>
      </rPr>
      <t xml:space="preserve">ÖÇ/LO 1 </t>
    </r>
    <r>
      <rPr>
        <b/>
        <sz val="10"/>
        <color rgb="FF1F497D"/>
        <rFont val="Times New Roman"/>
      </rPr>
      <t xml:space="preserve">             </t>
    </r>
  </si>
  <si>
    <r>
      <rPr>
        <b/>
        <sz val="10"/>
        <color rgb="FF1F497D"/>
        <rFont val="Times New Roman"/>
      </rPr>
      <t>ÖÇ/LO 2</t>
    </r>
  </si>
  <si>
    <r>
      <rPr>
        <b/>
        <sz val="10"/>
        <color rgb="FF1F497D"/>
        <rFont val="Times New Roman"/>
      </rPr>
      <t>ÖÇ/LO 3</t>
    </r>
  </si>
  <si>
    <r>
      <rPr>
        <b/>
        <sz val="10"/>
        <color rgb="FF1F497D"/>
        <rFont val="Times New Roman"/>
      </rPr>
      <t>ÖÇ/LO 4</t>
    </r>
  </si>
  <si>
    <r>
      <rPr>
        <b/>
        <sz val="10"/>
        <color rgb="FF1F497D"/>
        <rFont val="Times New Roman"/>
      </rPr>
      <t>ÖÇ/LO 5</t>
    </r>
  </si>
  <si>
    <t>K/S 1</t>
  </si>
  <si>
    <t>Medeni usul hukukunun konusu, amacı ve temel kavramları, usul kurallarının yer ve zaman bakımından uygulanması, medeni usul hukukunun kaynakları</t>
  </si>
  <si>
    <t>K/S 2</t>
  </si>
  <si>
    <t>Yargı kavramı ve yargı yolları, mahkemeler, yargı görevlileri</t>
  </si>
  <si>
    <t>K/S 3</t>
  </si>
  <si>
    <t>Hakimin yasaklılığı ve reddi, hakimin hukuki sorumluluğu</t>
  </si>
  <si>
    <t>K/S 4</t>
  </si>
  <si>
    <t>Süreler, Adli tatil, medeni usul hukukuna hakim olan ilkeler</t>
  </si>
  <si>
    <t>K/S 5</t>
  </si>
  <si>
    <t>Medeni usul hukukuna hakim olan ilkeler, eski hale getirme, tebligat</t>
  </si>
  <si>
    <t>K/S 6</t>
  </si>
  <si>
    <t>Görevli mahkeme kavramı ve görevli mahkemenin tespiti</t>
  </si>
  <si>
    <t>K/S 7</t>
  </si>
  <si>
    <t>Yetkili mahkeme kavramı ve yetkili mahkemenin tespiti</t>
  </si>
  <si>
    <t>K/S 8</t>
  </si>
  <si>
    <t>Ara Sınav</t>
  </si>
  <si>
    <t>K/S 9</t>
  </si>
  <si>
    <t>Medeni usul hukukunda taraf kavramı, özellikleri</t>
  </si>
  <si>
    <t>K/S 10</t>
  </si>
  <si>
    <t>Medeni usul hukukunda taraflara ilişkin ehliyetler</t>
  </si>
  <si>
    <t>K/S 11</t>
  </si>
  <si>
    <t>Medeni usul hukukunda dava kavramı ve davaya ilişkin genel bilgiler, dava açılmasının doğurduğu sonuçlar</t>
  </si>
  <si>
    <t>K/S 12</t>
  </si>
  <si>
    <t>Medeni usul hukukunda dava türleri</t>
  </si>
  <si>
    <t>K/S 13</t>
  </si>
  <si>
    <t>Dava şartları</t>
  </si>
  <si>
    <t>K/S 14</t>
  </si>
  <si>
    <t>Davanın açılması, dava dilekçesi ve unsurları</t>
  </si>
  <si>
    <t>K/S 15</t>
  </si>
  <si>
    <t>Cevap dilekçesi, karşı dava kavramı ve iddianın ve savuınmanın genişletilmesi ve değiştirilmesi yasağı</t>
  </si>
  <si>
    <r>
      <rPr>
        <b/>
        <sz val="10"/>
        <color theme="1"/>
        <rFont val="Times New Roman"/>
      </rPr>
      <t xml:space="preserve">Öğrenim Değerlendirme Metotları, Ders Notuna Etki Ağırlıkları, Uygulama ve Telafi Kuralları      </t>
    </r>
    <r>
      <rPr>
        <b/>
        <sz val="10"/>
        <color rgb="FF1F497D"/>
        <rFont val="Times New Roman"/>
      </rPr>
      <t xml:space="preserve">        Assessment Methods, Weight in Course Grade, Implementation and Make-Up Rules </t>
    </r>
  </si>
  <si>
    <t>No</t>
  </si>
  <si>
    <r>
      <rPr>
        <b/>
        <sz val="10"/>
        <color rgb="FF1F497D"/>
        <rFont val="Times New Roman"/>
      </rPr>
      <t xml:space="preserve">Tür </t>
    </r>
    <r>
      <rPr>
        <b/>
        <sz val="10"/>
        <color rgb="FF1F497D"/>
        <rFont val="Times New Roman"/>
      </rPr>
      <t xml:space="preserve">                                                Type</t>
    </r>
  </si>
  <si>
    <r>
      <rPr>
        <b/>
        <sz val="10"/>
        <color rgb="FF1F497D"/>
        <rFont val="Times New Roman"/>
      </rPr>
      <t>Ağırlık</t>
    </r>
    <r>
      <rPr>
        <b/>
        <sz val="10"/>
        <color rgb="FF1F497D"/>
        <rFont val="Times New Roman"/>
      </rPr>
      <t xml:space="preserve">                        Weight</t>
    </r>
  </si>
  <si>
    <r>
      <rPr>
        <b/>
        <sz val="10"/>
        <color rgb="FF1F497D"/>
        <rFont val="Times New Roman"/>
      </rPr>
      <t>Uygulama Kuralı</t>
    </r>
    <r>
      <rPr>
        <sz val="10"/>
        <color rgb="FF1F497D"/>
        <rFont val="Times New Roman"/>
      </rPr>
      <t xml:space="preserve"> </t>
    </r>
    <r>
      <rPr>
        <b/>
        <sz val="10"/>
        <color rgb="FF1F497D"/>
        <rFont val="Times New Roman"/>
      </rPr>
      <t xml:space="preserve">                     Implementation Rule</t>
    </r>
  </si>
  <si>
    <r>
      <rPr>
        <b/>
        <sz val="10"/>
        <color rgb="FF1F497D"/>
        <rFont val="Times New Roman"/>
      </rPr>
      <t xml:space="preserve">Telafi Kuralı </t>
    </r>
    <r>
      <rPr>
        <b/>
        <sz val="10"/>
        <color rgb="FF1F497D"/>
        <rFont val="Times New Roman"/>
      </rPr>
      <t xml:space="preserve">               Make-Up Rule</t>
    </r>
  </si>
  <si>
    <t>D1</t>
  </si>
  <si>
    <t>Derse ilişkin mevzuat ve materyalin kullanılıp kullanılmayacağı dersin öğretim elemanı tarafından öğrencilere bildirilir. Sınav esansında hiçbir iletişim aracının kullanılmasına izin verilmez.
The instructor of the course will inform students whether or not the course-related legislation and materials will be used. No means of communication is allowed during the exam.</t>
  </si>
  <si>
    <t>Fakültenin belirlediği esaslar çerçevesinde mazeret sınavı yapılır.
Make-up exams are held within the framework of the principles determined by the faculty.</t>
  </si>
  <si>
    <t>Midterm Exam</t>
  </si>
  <si>
    <t>D2</t>
  </si>
  <si>
    <t>Kısa Sınav(lar)</t>
  </si>
  <si>
    <t>-</t>
  </si>
  <si>
    <t>Quizz(es)</t>
  </si>
  <si>
    <t>D3</t>
  </si>
  <si>
    <t>Final Sınavı</t>
  </si>
  <si>
    <t>Derse ilişkin mevzuat ve materyalin kullanılıp kullanılmayacağı dersin öğretim elemanı tarafından öğrencilere bildirilir. Sınav esansında hiçbir iletişim aracının kullanılmasına izin verilmez
The instructor of the course will inform students whether or not the course-related legislation and materials will be used. No means of communication is allowed during the exam..</t>
  </si>
  <si>
    <t>Final Exam</t>
  </si>
  <si>
    <r>
      <rPr>
        <b/>
        <sz val="10"/>
        <color rgb="FF1F497D"/>
        <rFont val="Times New Roman"/>
      </rPr>
      <t>TOPLAM</t>
    </r>
    <r>
      <rPr>
        <b/>
        <sz val="10"/>
        <color rgb="FF1F497D"/>
        <rFont val="Times New Roman"/>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</si>
  <si>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</si>
  <si>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</si>
  <si>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</si>
  <si>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b/>
        <sz val="10"/>
        <color rgb="FF1F497D"/>
        <rFont val="Times New Roman"/>
      </rPr>
      <t xml:space="preserve">Harf Notu Belirleme Metodu </t>
    </r>
    <r>
      <rPr>
        <b/>
        <sz val="10"/>
        <color rgb="FF1F497D"/>
        <rFont val="Times New Roman"/>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</si>
  <si>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</si>
  <si>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</si>
  <si>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</si>
  <si>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</si>
  <si>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</si>
  <si>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</si>
  <si>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</si>
  <si>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</si>
  <si>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</si>
  <si>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</si>
  <si>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</si>
  <si>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</si>
  <si>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</si>
  <si>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</si>
  <si>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</si>
  <si>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</si>
  <si>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</si>
  <si>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</si>
  <si>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</si>
  <si>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</si>
  <si>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</si>
  <si>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</si>
  <si>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</si>
  <si>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</si>
  <si>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</si>
  <si>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</si>
  <si>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</si>
  <si>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</si>
  <si>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b/>
        <sz val="10"/>
        <color theme="1"/>
        <rFont val="Times New Roman"/>
      </rPr>
      <t xml:space="preserve">Öğretim Metodları, Tahmini Öğrenci Yükü         </t>
    </r>
    <r>
      <rPr>
        <b/>
        <sz val="10"/>
        <color rgb="FF1F497D"/>
        <rFont val="Times New Roman"/>
      </rPr>
      <t xml:space="preserve">   Teaching Methods, Student Work Load</t>
    </r>
  </si>
  <si>
    <r>
      <rPr>
        <b/>
        <sz val="10"/>
        <color rgb="FF1F497D"/>
        <rFont val="Times New Roman"/>
      </rPr>
      <t>Tür</t>
    </r>
    <r>
      <rPr>
        <b/>
        <sz val="10"/>
        <color rgb="FF1F497D"/>
        <rFont val="Times New Roman"/>
      </rPr>
      <t xml:space="preserve">                                                 Method</t>
    </r>
  </si>
  <si>
    <r>
      <rPr>
        <b/>
        <sz val="10"/>
        <color rgb="FF1F497D"/>
        <rFont val="Times New Roman"/>
      </rPr>
      <t xml:space="preserve">Açıklama  </t>
    </r>
    <r>
      <rPr>
        <b/>
        <sz val="10"/>
        <color rgb="FF1F497D"/>
        <rFont val="Times New Roman"/>
      </rPr>
      <t xml:space="preserve">                                                                                                                      Explaination</t>
    </r>
  </si>
  <si>
    <r>
      <rPr>
        <b/>
        <sz val="10"/>
        <color rgb="FF1F497D"/>
        <rFont val="Times New Roman"/>
      </rPr>
      <t>Saat</t>
    </r>
    <r>
      <rPr>
        <b/>
        <sz val="10"/>
        <color rgb="FF1F497D"/>
        <rFont val="Times New Roman"/>
      </rPr>
      <t xml:space="preserve">               Hours</t>
    </r>
  </si>
  <si>
    <r>
      <rPr>
        <b/>
        <sz val="10"/>
        <color rgb="FF1F497D"/>
        <rFont val="Times New Roman"/>
      </rPr>
      <t>Öğretim elemanı tarafından uygulanan süre</t>
    </r>
    <r>
      <rPr>
        <b/>
        <sz val="10"/>
        <color rgb="FF1F497D"/>
        <rFont val="Times New Roman"/>
      </rPr>
      <t xml:space="preserve"> // Time applied by instructor</t>
    </r>
  </si>
  <si>
    <t>Sınıf Dersi</t>
  </si>
  <si>
    <t>Ders sözlü olarak anlatılır.</t>
  </si>
  <si>
    <t>3*14=42</t>
  </si>
  <si>
    <t>Lecture</t>
  </si>
  <si>
    <t>Etkileşimli Ders</t>
  </si>
  <si>
    <t>Interactive Lecture</t>
  </si>
  <si>
    <t xml:space="preserve">Problem Dersi </t>
  </si>
  <si>
    <t>Derse ilişkin pratik çalışma çözümlenir.</t>
  </si>
  <si>
    <t>1*14=14</t>
  </si>
  <si>
    <t>Recitation</t>
  </si>
  <si>
    <t xml:space="preserve">Laboratuvar </t>
  </si>
  <si>
    <t>Laboratory</t>
  </si>
  <si>
    <t>Uygulama</t>
  </si>
  <si>
    <t>Practical</t>
  </si>
  <si>
    <t>Saha Çalışması</t>
  </si>
  <si>
    <t>Field Work</t>
  </si>
  <si>
    <r>
      <rPr>
        <b/>
        <sz val="10"/>
        <color rgb="FF1F497D"/>
        <rFont val="Times New Roman"/>
      </rPr>
      <t>Öğrencinin ayırması beklenen tahmini süre</t>
    </r>
    <r>
      <rPr>
        <b/>
        <sz val="10"/>
        <color rgb="FF1F497D"/>
        <rFont val="Times New Roman"/>
      </rPr>
      <t xml:space="preserve"> // Time expected to be allocated by student</t>
    </r>
  </si>
  <si>
    <t>İş Planı</t>
  </si>
  <si>
    <t>Derse ilişkin konulara yönelik yürütülecek çalışmanın planlanması</t>
  </si>
  <si>
    <t>Business Plan</t>
  </si>
  <si>
    <t>Ders Tekrarı</t>
  </si>
  <si>
    <t>Derste öğretilenlerin tekrarı ve sınavlara hazırlık</t>
  </si>
  <si>
    <t>Review</t>
  </si>
  <si>
    <t>Ofis Saati</t>
  </si>
  <si>
    <t>Office Hours</t>
  </si>
  <si>
    <r>
      <rPr>
        <b/>
        <sz val="10"/>
        <color rgb="FF1F497D"/>
        <rFont val="Times New Roman"/>
      </rPr>
      <t>TOPLAM</t>
    </r>
    <r>
      <rPr>
        <b/>
        <sz val="10"/>
        <color rgb="FF1F497D"/>
        <rFont val="Times New Roman"/>
      </rPr>
      <t xml:space="preserve"> / TOTAL</t>
    </r>
  </si>
  <si>
    <t>IV. BÖLÜM</t>
  </si>
  <si>
    <t>IV. PART</t>
  </si>
  <si>
    <r>
      <rPr>
        <b/>
        <sz val="10"/>
        <color theme="1"/>
        <rFont val="Times New Roman"/>
      </rPr>
      <t xml:space="preserve">Öğretim Elemanı        </t>
    </r>
    <r>
      <rPr>
        <b/>
        <sz val="10"/>
        <color rgb="FF1F497D"/>
        <rFont val="Times New Roman"/>
      </rPr>
      <t xml:space="preserve">   Instructor</t>
    </r>
  </si>
  <si>
    <r>
      <rPr>
        <b/>
        <sz val="10"/>
        <color theme="1"/>
        <rFont val="Times New Roman"/>
      </rPr>
      <t xml:space="preserve">İsim Soyisim    </t>
    </r>
    <r>
      <rPr>
        <b/>
        <sz val="10"/>
        <color rgb="FF1F497D"/>
        <rFont val="Times New Roman"/>
      </rPr>
      <t xml:space="preserve">               Name Surname</t>
    </r>
  </si>
  <si>
    <t>Prof. Dr. Nedim MERİÇ</t>
  </si>
  <si>
    <r>
      <rPr>
        <b/>
        <sz val="10"/>
        <color theme="1"/>
        <rFont val="Times New Roman"/>
      </rPr>
      <t xml:space="preserve">E-posta             </t>
    </r>
    <r>
      <rPr>
        <b/>
        <sz val="10"/>
        <color rgb="FF1F497D"/>
        <rFont val="Times New Roman"/>
      </rPr>
      <t xml:space="preserve">                     E-mail</t>
    </r>
  </si>
  <si>
    <t>nedim.meric@antalya.edu.tr</t>
  </si>
  <si>
    <r>
      <rPr>
        <b/>
        <sz val="10"/>
        <color theme="1"/>
        <rFont val="Times New Roman"/>
      </rPr>
      <t xml:space="preserve">Ofis                       </t>
    </r>
    <r>
      <rPr>
        <b/>
        <sz val="10"/>
        <color rgb="FF1F497D"/>
        <rFont val="Times New Roman"/>
      </rPr>
      <t xml:space="preserve">                Office</t>
    </r>
  </si>
  <si>
    <t>Görüşme saatleri</t>
  </si>
  <si>
    <r>
      <rPr>
        <b/>
        <sz val="10"/>
        <color theme="1"/>
        <rFont val="Times New Roman"/>
      </rPr>
      <t xml:space="preserve">Ders Materyalleri   </t>
    </r>
    <r>
      <rPr>
        <b/>
        <sz val="10"/>
        <color rgb="FF1F497D"/>
        <rFont val="Times New Roman"/>
      </rPr>
      <t xml:space="preserve">               Course Materials</t>
    </r>
  </si>
  <si>
    <r>
      <rPr>
        <b/>
        <sz val="10"/>
        <color rgb="FF1F497D"/>
        <rFont val="Times New Roman"/>
      </rPr>
      <t xml:space="preserve">Zorunlu </t>
    </r>
    <r>
      <rPr>
        <b/>
        <sz val="10"/>
        <color rgb="FF1F497D"/>
        <rFont val="Times New Roman"/>
      </rPr>
      <t xml:space="preserve">                              Mandatory</t>
    </r>
  </si>
  <si>
    <t>Pekcanıtez, Hakan/Taş Korkmaz, Hülya/Meriç, Nedim: Hukuk Muhakemeleri Kanunu, 14. Bs., İstanbul, 2024.</t>
  </si>
  <si>
    <r>
      <rPr>
        <b/>
        <sz val="10"/>
        <color rgb="FF1F497D"/>
        <rFont val="Times New Roman"/>
      </rPr>
      <t>Önerilen</t>
    </r>
    <r>
      <rPr>
        <b/>
        <sz val="10"/>
        <color rgb="FF1F497D"/>
        <rFont val="Times New Roman"/>
      </rPr>
      <t xml:space="preserve">                             Recommended</t>
    </r>
  </si>
  <si>
    <t>Pekcanıtez, Hakan/Atalay, Oğuz/Özekes, Muhammet: Medeni Usul Hukuku Ders Kitabı, 12. Bs., İstanbul, 2024.</t>
  </si>
  <si>
    <r>
      <rPr>
        <b/>
        <sz val="10"/>
        <color theme="1"/>
        <rFont val="Times New Roman"/>
      </rPr>
      <t xml:space="preserve">Diğer             </t>
    </r>
    <r>
      <rPr>
        <b/>
        <sz val="10"/>
        <color rgb="FF1F497D"/>
        <rFont val="Times New Roman"/>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</si>
  <si>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</si>
  <si>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</si>
  <si>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</si>
  <si>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Engelli Öğrenciler</t>
  </si>
  <si>
    <t>Dersin işlenişi ve öğrenimin değerlendirilmesi ile ilgili olarak engelli öğrenciler için uygun şartlar sağlanmaktadır.</t>
  </si>
  <si>
    <t>Students with Disabilities</t>
  </si>
  <si>
    <t xml:space="preserve">Güvenlik Konuları </t>
  </si>
  <si>
    <t>Dersin işlenişi özel bir güvenlik önlemi gerektirmemektedir.</t>
  </si>
  <si>
    <t>Safety Issues</t>
  </si>
  <si>
    <t>Esneklik</t>
  </si>
  <si>
    <t>Dönem içerisinde mecbur kalınması durumunda dersin işleniş şekli öğretim üyesi tarafından öğrencilere haber verilerek değiştirilebilir.</t>
  </si>
  <si>
    <t>Flexibility</t>
  </si>
  <si>
    <t>Form No: ÜY-FR-1064 Yayın Tarihi:06.04.2022 Değ.No:0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</si>
</sst>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scheme val="minor"/>
    </font>
    <font>
      <sz val="11"/>
      <color theme="1"/>
      <name val="Calibri"/>
    </font>
    <font>
      <sz val="10"/>
      <color theme="1"/>
      <name val="Calibri"/>
    </font>
    <font>
      <b/>
      <sz val="14"/>
      <color rgb="FF262626"/>
      <name val="Times New Roman"/>
    </font>
    <font>
      <sz val="11"/>
      <name val="Calibri"/>
    </font>
    <font>
      <b/>
      <sz val="14"/>
      <color rgb="FF2F5496"/>
      <name val="Times New Roman"/>
    </font>
    <font>
      <b/>
      <sz val="12"/>
      <color theme="1"/>
      <name val="Times New Roman"/>
    </font>
    <font>
      <b/>
      <sz val="12"/>
      <color rgb="FF1F497D"/>
      <name val="Times New Roman"/>
    </font>
    <font>
      <b/>
      <sz val="10"/>
      <color theme="1"/>
      <name val="Times New Roman"/>
    </font>
    <font>
      <sz val="10"/>
      <color theme="1"/>
      <name val="Times New Roman"/>
    </font>
    <font>
      <b/>
      <sz val="10"/>
      <color rgb="FF1F497D"/>
      <name val="Times New Roman"/>
    </font>
    <font>
      <sz val="10"/>
      <color rgb="FF1F497D"/>
      <name val="Times New Roman"/>
    </font>
    <font>
      <sz val="10"/>
      <color rgb="FF1F4E79"/>
      <name val="Times New Roman"/>
    </font>
    <font>
      <b/>
      <sz val="10"/>
      <color rgb="FF1F4E79"/>
      <name val="Times New Roman"/>
    </font>
    <font>
      <b/>
      <sz val="11"/>
      <color rgb="FF1F497D"/>
      <name val="Times New Roman"/>
    </font>
    <font>
      <sz val="10"/>
      <color rgb="FF262626"/>
      <name val="Times New Roman"/>
    </font>
    <font>
      <sz val="11"/>
      <color theme="1"/>
      <name val="Times New Roman"/>
    </font>
    <font>
      <sz val="9"/>
      <color theme="1"/>
      <name val="Times New Roman"/>
    </font>
    <font>
      <sz val="9"/>
      <color rgb="FF1F497D"/>
      <name val="Times New Roman"/>
    </font>
    <font>
      <b/>
      <sz val="10"/>
      <color theme="1"/>
      <name val="Calibri"/>
    </font>
    <font>
      <b/>
      <sz val="9"/>
      <color theme="1"/>
      <name val="Times New Roman"/>
    </font>
    <font>
      <b/>
      <sz val="9"/>
      <color rgb="FF1F497D"/>
      <name val="Times New Roman"/>
    </font>
    <font>
      <u/>
      <sz val="11"/>
      <color theme="10"/>
      <name val="Calibri"/>
    </font>
    <font>
      <sz val="12"/>
      <color theme="1"/>
      <name val="Times New Roman"/>
    </font>
    <font>
      <b/>
      <sz val="11"/>
      <color theme="1"/>
      <name val="Times New Roman"/>
    </font>
  </fonts>
  <fills count="4">
    <fill>
      <patternFill patternType="none"/>
    </fill>
    <fill>
      <patternFill patternType="gray125"/>
    </fill>
    <fill>
      <patternFill patternType="solid">
        <fgColor rgb="FFD6DCE4"/>
        <bgColor rgb="FFD6DCE4"/>
      </patternFill>
    </fill>
    <fill>
      <patternFill patternType="solid">
        <fgColor theme="0"/>
        <bgColor theme="0"/>
      </patternFill>
    </fill>
  </fills>
  <borders count="74">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medium">
        <color rgb="FF000000"/>
      </right>
      <top style="thick">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style="medium">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bottom style="medium">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medium">
        <color rgb="FF000000"/>
      </bottom>
      <diagonal/>
    </border>
  </borders>
  <cellStyleXfs count="1">
    <xf numFmtId="0" fontId="0" fillId="0" borderId="0"/>
  </cellStyleXfs>
  <cellXfs count="180">
    <xf numFmtId="0" fontId="0" fillId="0" borderId="0" xfId="0"/>
    <xf numFmtId="0" fontId="1" fillId="0" borderId="0" xfId="0" applyFont="1"/>
    <xf numFmtId="0" fontId="2" fillId="0" borderId="0" xfId="0" applyFont="1"/>
    <xf numFmtId="0" fontId="8" fillId="0" borderId="13" xfId="0" applyFont="1" applyBorder="1" applyAlignment="1">
      <alignment vertical="center" wrapText="1"/>
    </xf>
    <xf numFmtId="0" fontId="10" fillId="0" borderId="16" xfId="0" applyFont="1" applyBorder="1" applyAlignment="1">
      <alignment vertical="center" wrapText="1"/>
    </xf>
    <xf numFmtId="0" fontId="8" fillId="0" borderId="20" xfId="0" applyFont="1" applyBorder="1" applyAlignment="1">
      <alignment vertical="center" wrapText="1"/>
    </xf>
    <xf numFmtId="0" fontId="10" fillId="0" borderId="26" xfId="0" applyFont="1" applyBorder="1" applyAlignment="1">
      <alignment vertical="center" wrapText="1"/>
    </xf>
    <xf numFmtId="0" fontId="8" fillId="0" borderId="27" xfId="0" applyFont="1" applyBorder="1" applyAlignment="1">
      <alignment vertical="center" wrapText="1"/>
    </xf>
    <xf numFmtId="0" fontId="8" fillId="0" borderId="31" xfId="0" applyFont="1" applyBorder="1" applyAlignment="1">
      <alignment vertical="center" wrapText="1"/>
    </xf>
    <xf numFmtId="0" fontId="10" fillId="0" borderId="44" xfId="0" applyFont="1" applyBorder="1" applyAlignment="1">
      <alignment vertical="center" wrapText="1"/>
    </xf>
    <xf numFmtId="0" fontId="10" fillId="0" borderId="45" xfId="0" applyFont="1" applyBorder="1" applyAlignment="1">
      <alignment vertical="center" wrapText="1"/>
    </xf>
    <xf numFmtId="0" fontId="8" fillId="0" borderId="23" xfId="0" applyFont="1" applyBorder="1" applyAlignment="1">
      <alignment vertical="center" wrapText="1"/>
    </xf>
    <xf numFmtId="0" fontId="11" fillId="0" borderId="0" xfId="0" applyFont="1" applyAlignment="1">
      <alignment vertical="center" wrapText="1"/>
    </xf>
    <xf numFmtId="0" fontId="10" fillId="0" borderId="18" xfId="0" applyFont="1" applyBorder="1" applyAlignment="1">
      <alignment vertical="center" wrapText="1"/>
    </xf>
    <xf numFmtId="0" fontId="8" fillId="0" borderId="23" xfId="0" applyFont="1" applyBorder="1" applyAlignment="1">
      <alignment vertical="center"/>
    </xf>
    <xf numFmtId="0" fontId="10" fillId="0" borderId="18" xfId="0" applyFont="1" applyBorder="1" applyAlignment="1">
      <alignment vertical="center"/>
    </xf>
    <xf numFmtId="0" fontId="10" fillId="0" borderId="0" xfId="0" applyFont="1" applyAlignment="1">
      <alignment vertical="center" wrapText="1"/>
    </xf>
    <xf numFmtId="0" fontId="10" fillId="0" borderId="48" xfId="0" applyFont="1" applyBorder="1" applyAlignment="1">
      <alignment vertical="center"/>
    </xf>
    <xf numFmtId="0" fontId="8" fillId="0" borderId="32" xfId="0" applyFont="1" applyBorder="1" applyAlignment="1">
      <alignment vertical="center" wrapText="1"/>
    </xf>
    <xf numFmtId="0" fontId="10" fillId="0" borderId="33" xfId="0" applyFont="1" applyBorder="1" applyAlignment="1">
      <alignment vertical="center" wrapText="1"/>
    </xf>
    <xf numFmtId="0" fontId="8" fillId="0" borderId="34" xfId="0" applyFont="1" applyBorder="1" applyAlignment="1">
      <alignment vertical="center"/>
    </xf>
    <xf numFmtId="0" fontId="10" fillId="0" borderId="33" xfId="0" applyFont="1" applyBorder="1" applyAlignment="1">
      <alignment vertical="center"/>
    </xf>
    <xf numFmtId="0" fontId="8" fillId="0" borderId="34" xfId="0" applyFont="1" applyBorder="1" applyAlignment="1">
      <alignment vertical="center" wrapText="1"/>
    </xf>
    <xf numFmtId="0" fontId="10" fillId="0" borderId="53" xfId="0" applyFont="1" applyBorder="1" applyAlignment="1">
      <alignment vertical="center" wrapText="1"/>
    </xf>
    <xf numFmtId="0" fontId="10" fillId="0" borderId="49" xfId="0" applyFont="1" applyBorder="1" applyAlignment="1">
      <alignment vertical="center"/>
    </xf>
    <xf numFmtId="0" fontId="8" fillId="0" borderId="53" xfId="0" applyFont="1" applyBorder="1" applyAlignment="1">
      <alignment vertical="center" wrapText="1"/>
    </xf>
    <xf numFmtId="0" fontId="1" fillId="0" borderId="57" xfId="0" applyFont="1" applyBorder="1"/>
    <xf numFmtId="0" fontId="10" fillId="0" borderId="32" xfId="0" applyFont="1" applyBorder="1" applyAlignment="1">
      <alignment horizontal="center" vertical="center" wrapText="1"/>
    </xf>
    <xf numFmtId="0" fontId="10" fillId="0" borderId="26" xfId="0" applyFont="1" applyBorder="1" applyAlignment="1">
      <alignment wrapText="1"/>
    </xf>
    <xf numFmtId="0" fontId="20" fillId="0" borderId="32" xfId="0" applyFont="1" applyBorder="1" applyAlignment="1">
      <alignment vertical="center" wrapText="1"/>
    </xf>
    <xf numFmtId="0" fontId="20" fillId="0" borderId="52" xfId="0" applyFont="1" applyBorder="1" applyAlignment="1">
      <alignment vertical="center" wrapText="1"/>
    </xf>
    <xf numFmtId="0" fontId="21" fillId="0" borderId="33" xfId="0" applyFont="1" applyBorder="1" applyAlignment="1">
      <alignment vertical="center" wrapText="1"/>
    </xf>
    <xf numFmtId="0" fontId="21" fillId="0" borderId="47" xfId="0" applyFont="1" applyBorder="1" applyAlignment="1">
      <alignment vertical="center" wrapText="1"/>
    </xf>
    <xf numFmtId="0" fontId="18" fillId="0" borderId="67" xfId="0" applyFont="1" applyBorder="1" applyAlignment="1">
      <alignment vertical="center" wrapText="1"/>
    </xf>
    <xf numFmtId="0" fontId="18" fillId="0" borderId="68" xfId="0" applyFont="1" applyBorder="1" applyAlignment="1">
      <alignment vertical="center" wrapText="1"/>
    </xf>
    <xf numFmtId="0" fontId="18" fillId="0" borderId="34" xfId="0" applyFont="1" applyBorder="1" applyAlignment="1">
      <alignment vertical="center" wrapText="1"/>
    </xf>
    <xf numFmtId="0" fontId="18" fillId="0" borderId="46" xfId="0" applyFont="1" applyBorder="1" applyAlignment="1">
      <alignment vertical="center" wrapText="1"/>
    </xf>
    <xf numFmtId="0" fontId="10" fillId="0" borderId="44" xfId="0" applyFont="1" applyBorder="1" applyAlignment="1">
      <alignment horizontal="center" vertical="center" wrapText="1"/>
    </xf>
    <xf numFmtId="0" fontId="9" fillId="0" borderId="46" xfId="0" applyFont="1" applyBorder="1" applyAlignment="1">
      <alignment vertical="center"/>
    </xf>
    <xf numFmtId="0" fontId="23" fillId="0" borderId="0" xfId="0" applyFont="1" applyAlignment="1">
      <alignment vertical="center"/>
    </xf>
    <xf numFmtId="0" fontId="9" fillId="0" borderId="23" xfId="0" applyFont="1" applyBorder="1" applyAlignment="1">
      <alignment horizontal="left" vertical="center" wrapText="1"/>
    </xf>
    <xf numFmtId="0" fontId="4" fillId="0" borderId="21" xfId="0" applyFont="1" applyBorder="1"/>
    <xf numFmtId="0" fontId="4" fillId="0" borderId="24" xfId="0" applyFont="1" applyBorder="1"/>
    <xf numFmtId="0" fontId="11" fillId="0" borderId="17" xfId="0" applyFont="1" applyBorder="1" applyAlignment="1">
      <alignment horizontal="left" vertical="center" wrapText="1"/>
    </xf>
    <xf numFmtId="0" fontId="4" fillId="0" borderId="18" xfId="0" applyFont="1" applyBorder="1"/>
    <xf numFmtId="0" fontId="4" fillId="0" borderId="25" xfId="0" applyFont="1" applyBorder="1"/>
    <xf numFmtId="0" fontId="2" fillId="3" borderId="46" xfId="0" applyFont="1" applyFill="1" applyBorder="1" applyAlignment="1">
      <alignment horizontal="center" vertical="center"/>
    </xf>
    <xf numFmtId="0" fontId="4" fillId="0" borderId="50" xfId="0" applyFont="1" applyBorder="1"/>
    <xf numFmtId="0" fontId="6" fillId="2" borderId="35" xfId="0" applyFont="1" applyFill="1" applyBorder="1" applyAlignment="1">
      <alignment horizontal="center"/>
    </xf>
    <xf numFmtId="0" fontId="4" fillId="0" borderId="36" xfId="0" applyFont="1" applyBorder="1"/>
    <xf numFmtId="0" fontId="4" fillId="0" borderId="37" xfId="0" applyFont="1" applyBorder="1"/>
    <xf numFmtId="0" fontId="7" fillId="2" borderId="38" xfId="0" applyFont="1" applyFill="1" applyBorder="1" applyAlignment="1">
      <alignment horizontal="center"/>
    </xf>
    <xf numFmtId="0" fontId="4" fillId="0" borderId="39" xfId="0" applyFont="1" applyBorder="1"/>
    <xf numFmtId="0" fontId="4" fillId="0" borderId="40" xfId="0" applyFont="1" applyBorder="1"/>
    <xf numFmtId="0" fontId="14" fillId="0" borderId="27" xfId="0" applyFont="1" applyBorder="1" applyAlignment="1">
      <alignment horizontal="center" vertical="center" wrapText="1"/>
    </xf>
    <xf numFmtId="0" fontId="4" fillId="0" borderId="31" xfId="0" applyFont="1" applyBorder="1"/>
    <xf numFmtId="0" fontId="4" fillId="0" borderId="26" xfId="0" applyFont="1" applyBorder="1"/>
    <xf numFmtId="0" fontId="7" fillId="0" borderId="41" xfId="0" applyFont="1" applyBorder="1" applyAlignment="1">
      <alignment horizontal="center" vertical="center" wrapText="1"/>
    </xf>
    <xf numFmtId="0" fontId="4" fillId="0" borderId="42" xfId="0" applyFont="1" applyBorder="1"/>
    <xf numFmtId="0" fontId="4" fillId="0" borderId="43" xfId="0" applyFont="1" applyBorder="1"/>
    <xf numFmtId="0" fontId="2" fillId="0" borderId="34" xfId="0" applyFont="1" applyBorder="1" applyAlignment="1">
      <alignment horizontal="center" vertical="center"/>
    </xf>
    <xf numFmtId="0" fontId="4" fillId="0" borderId="33" xfId="0" applyFont="1" applyBorder="1"/>
    <xf numFmtId="0" fontId="4" fillId="0" borderId="47" xfId="0" applyFont="1" applyBorder="1"/>
    <xf numFmtId="0" fontId="9" fillId="0" borderId="34" xfId="0" applyFont="1" applyBorder="1" applyAlignment="1">
      <alignment horizontal="center" vertical="center" wrapText="1"/>
    </xf>
    <xf numFmtId="0" fontId="9" fillId="3" borderId="34"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4" fillId="0" borderId="49" xfId="0" applyFont="1" applyBorder="1"/>
    <xf numFmtId="0" fontId="9" fillId="0" borderId="32" xfId="0" applyFont="1" applyBorder="1" applyAlignment="1">
      <alignment horizontal="center" vertical="center" wrapText="1"/>
    </xf>
    <xf numFmtId="0" fontId="9" fillId="3" borderId="32"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6" fillId="2" borderId="35" xfId="0" applyFont="1" applyFill="1" applyBorder="1" applyAlignment="1">
      <alignment horizontal="center" vertical="center"/>
    </xf>
    <xf numFmtId="0" fontId="7" fillId="2" borderId="38" xfId="0" applyFont="1" applyFill="1" applyBorder="1" applyAlignment="1">
      <alignment horizontal="center" vertical="center"/>
    </xf>
    <xf numFmtId="0" fontId="16" fillId="3" borderId="34"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0" borderId="34" xfId="0" applyFont="1" applyBorder="1" applyAlignment="1">
      <alignment horizontal="center" vertical="center" wrapText="1"/>
    </xf>
    <xf numFmtId="0" fontId="9"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56" xfId="0" applyFont="1" applyBorder="1" applyAlignment="1">
      <alignment horizontal="center" vertical="center" wrapText="1"/>
    </xf>
    <xf numFmtId="0" fontId="4" fillId="0" borderId="57" xfId="0" applyFont="1" applyBorder="1"/>
    <xf numFmtId="0" fontId="4" fillId="0" borderId="60" xfId="0" applyFont="1" applyBorder="1"/>
    <xf numFmtId="0" fontId="10" fillId="0" borderId="27" xfId="0" applyFont="1" applyBorder="1" applyAlignment="1">
      <alignment horizontal="left" vertical="center" wrapText="1"/>
    </xf>
    <xf numFmtId="0" fontId="10" fillId="0" borderId="56" xfId="0" applyFont="1" applyBorder="1" applyAlignment="1">
      <alignment horizontal="left" vertical="center" wrapText="1"/>
    </xf>
    <xf numFmtId="0" fontId="10" fillId="0" borderId="31" xfId="0" applyFont="1" applyBorder="1" applyAlignment="1">
      <alignment horizontal="left" vertical="center" wrapText="1"/>
    </xf>
    <xf numFmtId="0" fontId="14" fillId="0" borderId="3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7" xfId="0" applyFont="1" applyBorder="1" applyAlignment="1">
      <alignment vertical="center"/>
    </xf>
    <xf numFmtId="0" fontId="8" fillId="0" borderId="23" xfId="0" applyFont="1" applyBorder="1" applyAlignment="1">
      <alignment vertical="center"/>
    </xf>
    <xf numFmtId="0" fontId="10" fillId="0" borderId="17" xfId="0" applyFont="1" applyBorder="1" applyAlignment="1">
      <alignment vertical="center" wrapText="1"/>
    </xf>
    <xf numFmtId="0" fontId="10" fillId="0" borderId="48" xfId="0" applyFont="1" applyBorder="1" applyAlignment="1">
      <alignment vertical="center"/>
    </xf>
    <xf numFmtId="0" fontId="4" fillId="0" borderId="73" xfId="0" applyFont="1" applyBorder="1"/>
    <xf numFmtId="0" fontId="10" fillId="0" borderId="17" xfId="0" applyFont="1" applyBorder="1" applyAlignment="1">
      <alignment horizontal="left" vertical="center" wrapText="1"/>
    </xf>
    <xf numFmtId="0" fontId="10" fillId="0" borderId="69" xfId="0" applyFont="1" applyBorder="1" applyAlignment="1">
      <alignment horizontal="left" vertical="center" wrapText="1"/>
    </xf>
    <xf numFmtId="0" fontId="4" fillId="0" borderId="72" xfId="0" applyFont="1" applyBorder="1"/>
    <xf numFmtId="0" fontId="8" fillId="0" borderId="23" xfId="0" applyFont="1" applyBorder="1" applyAlignment="1">
      <alignment horizontal="left" vertical="center" wrapText="1"/>
    </xf>
    <xf numFmtId="0" fontId="10" fillId="0" borderId="48" xfId="0" applyFont="1" applyBorder="1" applyAlignment="1">
      <alignment horizontal="left" vertical="center" wrapText="1"/>
    </xf>
    <xf numFmtId="0" fontId="10" fillId="0" borderId="41" xfId="0" applyFont="1" applyBorder="1" applyAlignment="1">
      <alignment horizontal="left" vertical="center" wrapText="1"/>
    </xf>
    <xf numFmtId="0" fontId="10" fillId="0" borderId="62" xfId="0" applyFont="1" applyBorder="1" applyAlignment="1">
      <alignment horizontal="left" vertical="center" wrapText="1"/>
    </xf>
    <xf numFmtId="0" fontId="4" fillId="0" borderId="64" xfId="0" applyFont="1" applyBorder="1"/>
    <xf numFmtId="0" fontId="8" fillId="0" borderId="28" xfId="0" applyFont="1" applyBorder="1" applyAlignment="1">
      <alignment vertical="center"/>
    </xf>
    <xf numFmtId="0" fontId="4" fillId="0" borderId="51" xfId="0" applyFont="1" applyBorder="1"/>
    <xf numFmtId="0" fontId="9" fillId="0" borderId="54" xfId="0" applyFont="1" applyBorder="1" applyAlignment="1">
      <alignment horizontal="center" vertical="center" wrapText="1"/>
    </xf>
    <xf numFmtId="0" fontId="4" fillId="0" borderId="55" xfId="0" applyFont="1" applyBorder="1"/>
    <xf numFmtId="0" fontId="10" fillId="0" borderId="41" xfId="0" applyFont="1" applyBorder="1" applyAlignment="1">
      <alignment horizontal="center" vertical="center" wrapText="1"/>
    </xf>
    <xf numFmtId="9" fontId="12" fillId="0" borderId="34" xfId="0" applyNumberFormat="1" applyFont="1" applyBorder="1" applyAlignment="1">
      <alignment horizontal="center" vertical="center" wrapText="1"/>
    </xf>
    <xf numFmtId="9" fontId="18" fillId="0" borderId="34" xfId="0" applyNumberFormat="1" applyFont="1" applyBorder="1" applyAlignment="1">
      <alignment horizontal="center" vertical="center" wrapText="1"/>
    </xf>
    <xf numFmtId="0" fontId="8" fillId="0" borderId="23" xfId="0" applyFont="1" applyBorder="1" applyAlignment="1">
      <alignment horizontal="left" vertical="top" wrapText="1"/>
    </xf>
    <xf numFmtId="0" fontId="10" fillId="0" borderId="17" xfId="0" applyFont="1" applyBorder="1" applyAlignment="1">
      <alignment horizontal="left" vertical="top" wrapText="1"/>
    </xf>
    <xf numFmtId="0" fontId="9" fillId="0" borderId="28" xfId="0" applyFont="1" applyBorder="1" applyAlignment="1">
      <alignment horizontal="left" vertical="center" wrapText="1"/>
    </xf>
    <xf numFmtId="0" fontId="4" fillId="0" borderId="29" xfId="0" applyFont="1" applyBorder="1"/>
    <xf numFmtId="0" fontId="9" fillId="0" borderId="54" xfId="0" applyFont="1" applyBorder="1" applyAlignment="1">
      <alignment horizontal="left" vertical="center" wrapText="1"/>
    </xf>
    <xf numFmtId="0" fontId="0" fillId="0" borderId="0" xfId="0"/>
    <xf numFmtId="0" fontId="15" fillId="0" borderId="34" xfId="0" applyFont="1" applyBorder="1" applyAlignment="1">
      <alignment horizontal="center" vertical="center" wrapText="1"/>
    </xf>
    <xf numFmtId="0" fontId="10" fillId="0" borderId="62" xfId="0" applyFont="1" applyBorder="1" applyAlignment="1">
      <alignment horizontal="right" vertical="center" wrapText="1"/>
    </xf>
    <xf numFmtId="0" fontId="4" fillId="0" borderId="63" xfId="0" applyFont="1" applyBorder="1"/>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4" fillId="0" borderId="17" xfId="0" applyFont="1" applyBorder="1"/>
    <xf numFmtId="0" fontId="4" fillId="0" borderId="48" xfId="0" applyFont="1" applyBorder="1"/>
    <xf numFmtId="0" fontId="17" fillId="0" borderId="23" xfId="0" applyFont="1" applyBorder="1" applyAlignment="1">
      <alignment horizontal="center" vertical="center" wrapText="1"/>
    </xf>
    <xf numFmtId="0" fontId="16" fillId="0" borderId="46" xfId="0" applyFont="1" applyBorder="1" applyAlignment="1">
      <alignment horizontal="center" vertical="center" wrapText="1"/>
    </xf>
    <xf numFmtId="0" fontId="16" fillId="3" borderId="58" xfId="0" applyFont="1" applyFill="1" applyBorder="1" applyAlignment="1">
      <alignment horizontal="center" vertical="center" wrapText="1"/>
    </xf>
    <xf numFmtId="0" fontId="4" fillId="0" borderId="59" xfId="0" applyFont="1" applyBorder="1"/>
    <xf numFmtId="0" fontId="16" fillId="0" borderId="23" xfId="0" applyFont="1" applyBorder="1" applyAlignment="1">
      <alignment horizontal="center" vertical="center" wrapText="1"/>
    </xf>
    <xf numFmtId="0" fontId="10" fillId="0" borderId="28" xfId="0" applyFont="1" applyBorder="1" applyAlignment="1">
      <alignment horizontal="center" vertical="center" wrapText="1"/>
    </xf>
    <xf numFmtId="0" fontId="4" fillId="0" borderId="30" xfId="0" applyFont="1" applyBorder="1"/>
    <xf numFmtId="0" fontId="12" fillId="0" borderId="23" xfId="0" applyFont="1" applyBorder="1" applyAlignment="1">
      <alignment horizontal="center" vertical="center" wrapText="1"/>
    </xf>
    <xf numFmtId="0" fontId="4" fillId="0" borderId="22" xfId="0" applyFont="1" applyBorder="1"/>
    <xf numFmtId="0" fontId="4" fillId="0" borderId="54" xfId="0" applyFont="1" applyBorder="1"/>
    <xf numFmtId="0" fontId="4" fillId="0" borderId="61" xfId="0" applyFont="1" applyBorder="1"/>
    <xf numFmtId="0" fontId="18" fillId="0" borderId="17" xfId="0" applyFont="1" applyBorder="1" applyAlignment="1">
      <alignment horizontal="center" vertical="center" wrapText="1"/>
    </xf>
    <xf numFmtId="9" fontId="19" fillId="0" borderId="23" xfId="0" applyNumberFormat="1" applyFont="1" applyBorder="1" applyAlignment="1">
      <alignment horizontal="left"/>
    </xf>
    <xf numFmtId="0" fontId="4" fillId="0" borderId="19" xfId="0" applyFont="1" applyBorder="1"/>
    <xf numFmtId="0" fontId="3" fillId="0" borderId="1" xfId="0" applyFont="1" applyBorder="1" applyAlignment="1">
      <alignment horizontal="center"/>
    </xf>
    <xf numFmtId="0" fontId="4" fillId="0" borderId="2" xfId="0" applyFont="1" applyBorder="1"/>
    <xf numFmtId="0" fontId="4" fillId="0" borderId="3" xfId="0" applyFont="1" applyBorder="1"/>
    <xf numFmtId="0" fontId="5" fillId="0" borderId="4" xfId="0" applyFont="1" applyBorder="1" applyAlignment="1">
      <alignment horizontal="center"/>
    </xf>
    <xf numFmtId="0" fontId="4" fillId="0" borderId="5" xfId="0" applyFont="1" applyBorder="1"/>
    <xf numFmtId="0" fontId="4" fillId="0" borderId="6" xfId="0" applyFont="1" applyBorder="1"/>
    <xf numFmtId="0" fontId="6" fillId="2" borderId="7" xfId="0" applyFont="1" applyFill="1" applyBorder="1" applyAlignment="1">
      <alignment horizontal="center"/>
    </xf>
    <xf numFmtId="0" fontId="4" fillId="0" borderId="8" xfId="0" applyFont="1" applyBorder="1"/>
    <xf numFmtId="0" fontId="4" fillId="0" borderId="9" xfId="0" applyFont="1" applyBorder="1"/>
    <xf numFmtId="0" fontId="7" fillId="2" borderId="10" xfId="0" applyFont="1" applyFill="1" applyBorder="1" applyAlignment="1">
      <alignment horizontal="center"/>
    </xf>
    <xf numFmtId="0" fontId="4" fillId="0" borderId="11" xfId="0" applyFont="1" applyBorder="1"/>
    <xf numFmtId="0" fontId="4" fillId="0" borderId="12" xfId="0" applyFont="1" applyBorder="1"/>
    <xf numFmtId="0" fontId="9" fillId="0" borderId="14" xfId="0" applyFont="1" applyBorder="1" applyAlignment="1">
      <alignment vertical="center" wrapText="1"/>
    </xf>
    <xf numFmtId="0" fontId="4" fillId="0" borderId="15" xfId="0" applyFont="1" applyBorder="1"/>
    <xf numFmtId="0" fontId="9" fillId="0" borderId="21" xfId="0" applyFont="1" applyBorder="1" applyAlignment="1">
      <alignment horizontal="left" vertical="center" wrapText="1"/>
    </xf>
    <xf numFmtId="0" fontId="12" fillId="0" borderId="17" xfId="0" applyFont="1" applyBorder="1" applyAlignment="1">
      <alignment horizontal="center" vertical="center" wrapText="1"/>
    </xf>
    <xf numFmtId="0" fontId="13" fillId="0" borderId="17"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9" fillId="0" borderId="23" xfId="0" applyFont="1" applyBorder="1" applyAlignment="1">
      <alignment vertical="center" wrapText="1"/>
    </xf>
    <xf numFmtId="0" fontId="9" fillId="0" borderId="28" xfId="0" applyFont="1" applyBorder="1" applyAlignment="1">
      <alignment vertical="top" wrapText="1"/>
    </xf>
    <xf numFmtId="0" fontId="10" fillId="0" borderId="27" xfId="0" applyFont="1" applyBorder="1" applyAlignment="1">
      <alignment vertical="center" wrapText="1"/>
    </xf>
    <xf numFmtId="0" fontId="4" fillId="0" borderId="16" xfId="0" applyFont="1" applyBorder="1"/>
    <xf numFmtId="0" fontId="8" fillId="0" borderId="32" xfId="0" applyFont="1" applyBorder="1" applyAlignment="1">
      <alignment horizontal="center" vertical="center" wrapText="1"/>
    </xf>
    <xf numFmtId="0" fontId="8" fillId="0" borderId="34" xfId="0" applyFont="1" applyBorder="1" applyAlignment="1">
      <alignment horizontal="center" vertical="center" wrapText="1"/>
    </xf>
    <xf numFmtId="0" fontId="2" fillId="3" borderId="34" xfId="0" applyFont="1" applyFill="1" applyBorder="1" applyAlignment="1">
      <alignment horizontal="center" vertical="center"/>
    </xf>
    <xf numFmtId="0" fontId="9" fillId="0" borderId="23" xfId="0" applyFont="1" applyBorder="1" applyAlignment="1">
      <alignment horizontal="left" wrapText="1"/>
    </xf>
    <xf numFmtId="0" fontId="10" fillId="0" borderId="53" xfId="0" applyFont="1" applyBorder="1" applyAlignment="1">
      <alignment horizontal="center" vertical="center" wrapText="1"/>
    </xf>
    <xf numFmtId="0" fontId="15" fillId="0" borderId="53" xfId="0" applyFont="1" applyBorder="1" applyAlignment="1">
      <alignment horizontal="center" vertical="center" wrapText="1"/>
    </xf>
    <xf numFmtId="0" fontId="10" fillId="0" borderId="23" xfId="0" applyFont="1" applyBorder="1" applyAlignment="1">
      <alignment horizontal="right" vertical="center" wrapText="1"/>
    </xf>
    <xf numFmtId="0" fontId="22" fillId="0" borderId="69" xfId="0" applyFont="1" applyBorder="1" applyAlignment="1">
      <alignment horizontal="left" vertical="center" wrapText="1"/>
    </xf>
    <xf numFmtId="0" fontId="4" fillId="0" borderId="70" xfId="0" applyFont="1" applyBorder="1"/>
    <xf numFmtId="0" fontId="11" fillId="0" borderId="69" xfId="0" applyFont="1" applyBorder="1" applyAlignment="1">
      <alignment horizontal="left" vertical="center" wrapText="1"/>
    </xf>
    <xf numFmtId="0" fontId="4" fillId="0" borderId="71" xfId="0" applyFont="1" applyBorder="1"/>
    <xf numFmtId="0" fontId="11" fillId="0" borderId="48" xfId="0" applyFont="1" applyBorder="1" applyAlignment="1">
      <alignment horizontal="left" vertical="center" wrapText="1"/>
    </xf>
    <xf numFmtId="0" fontId="4" fillId="0" borderId="65" xfId="0" applyFont="1" applyBorder="1"/>
    <xf numFmtId="0" fontId="4" fillId="0" borderId="66" xfId="0" applyFont="1" applyBorder="1"/>
    <xf numFmtId="0" fontId="11" fillId="0" borderId="17" xfId="0" applyFont="1" applyBorder="1" applyAlignment="1">
      <alignment vertical="center" wrapText="1"/>
    </xf>
    <xf numFmtId="0" fontId="1" fillId="0" borderId="0" xfId="0" applyFont="1" applyAlignment="1">
      <alignment horizontal="left"/>
    </xf>
    <xf numFmtId="0" fontId="9" fillId="0" borderId="28" xfId="0" applyFont="1" applyBorder="1" applyAlignment="1">
      <alignment vertical="center" wrapText="1"/>
    </xf>
    <xf numFmtId="0" fontId="17" fillId="0" borderId="28" xfId="0" applyFont="1" applyBorder="1" applyAlignment="1">
      <alignment horizontal="left" vertical="center" wrapText="1"/>
    </xf>
    <xf numFmtId="0" fontId="18" fillId="0" borderId="48" xfId="0" applyFont="1" applyBorder="1" applyAlignment="1">
      <alignment horizontal="left" vertical="center" wrapText="1"/>
    </xf>
    <xf numFmtId="0" fontId="9" fillId="0" borderId="28" xfId="0" applyFont="1" applyBorder="1" applyAlignment="1">
      <alignment horizontal="center" wrapText="1"/>
    </xf>
    <xf numFmtId="0" fontId="18" fillId="0" borderId="54" xfId="0" applyFont="1" applyBorder="1" applyAlignment="1">
      <alignment horizontal="left" vertical="center" wrapText="1"/>
    </xf>
    <xf numFmtId="0" fontId="10" fillId="2" borderId="69" xfId="0" applyFont="1" applyFill="1" applyBorder="1" applyAlignment="1">
      <alignment horizontal="left" vertical="center" wrapText="1"/>
    </xf>
    <xf numFmtId="0" fontId="9" fillId="0" borderId="46" xfId="0" applyFont="1" applyBorder="1" applyAlignment="1">
      <alignment horizontal="center" vertical="center" wrapText="1"/>
    </xf>
    <xf numFmtId="0" fontId="12" fillId="0" borderId="4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nedim.meric@antalya.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tabSelected="1" workbookViewId="0"/>
  </sheetViews>
  <sheetFormatPr defaultColWidth="14.3984375" defaultRowHeight="15" customHeight="1" x14ac:dyDescent="0.45"/>
  <cols>
    <col min="1" max="1" width="8.73046875" customWidth="1"/>
    <col min="2" max="2" width="21.1328125" customWidth="1"/>
    <col min="3" max="3" width="10.73046875" customWidth="1"/>
    <col min="4" max="4" width="10" customWidth="1"/>
    <col min="5" max="5" width="17.3984375" customWidth="1"/>
    <col min="6" max="6" width="21.1328125" customWidth="1"/>
    <col min="7" max="11" width="10.73046875" customWidth="1"/>
    <col min="12" max="13" width="8.73046875" customWidth="1"/>
  </cols>
  <sheetData>
    <row r="1" spans="2:11" ht="14.25" x14ac:dyDescent="0.45">
      <c r="B1" s="1"/>
      <c r="C1" s="2"/>
      <c r="D1" s="2"/>
      <c r="E1" s="2"/>
      <c r="F1" s="2"/>
      <c r="G1" s="2"/>
      <c r="H1" s="2"/>
      <c r="I1" s="2"/>
      <c r="J1" s="2"/>
      <c r="K1" s="2"/>
    </row>
    <row r="2" spans="2:11" ht="17.25" x14ac:dyDescent="0.45">
      <c r="B2" s="133" t="s">
        <v>0</v>
      </c>
      <c r="C2" s="134"/>
      <c r="D2" s="134"/>
      <c r="E2" s="134"/>
      <c r="F2" s="134"/>
      <c r="G2" s="134"/>
      <c r="H2" s="134"/>
      <c r="I2" s="134"/>
      <c r="J2" s="134"/>
      <c r="K2" s="135"/>
    </row>
    <row r="3" spans="2:11" ht="17.25" x14ac:dyDescent="0.45">
      <c r="B3" s="136" t="s">
        <v>1</v>
      </c>
      <c r="C3" s="137"/>
      <c r="D3" s="137"/>
      <c r="E3" s="137"/>
      <c r="F3" s="137"/>
      <c r="G3" s="137"/>
      <c r="H3" s="137"/>
      <c r="I3" s="137"/>
      <c r="J3" s="137"/>
      <c r="K3" s="138"/>
    </row>
    <row r="4" spans="2:11" ht="15.4" x14ac:dyDescent="0.45">
      <c r="B4" s="139" t="s">
        <v>2</v>
      </c>
      <c r="C4" s="140"/>
      <c r="D4" s="140"/>
      <c r="E4" s="140"/>
      <c r="F4" s="140"/>
      <c r="G4" s="140"/>
      <c r="H4" s="140"/>
      <c r="I4" s="140"/>
      <c r="J4" s="140"/>
      <c r="K4" s="141"/>
    </row>
    <row r="5" spans="2:11" ht="15.4" x14ac:dyDescent="0.45">
      <c r="B5" s="142" t="s">
        <v>3</v>
      </c>
      <c r="C5" s="143"/>
      <c r="D5" s="143"/>
      <c r="E5" s="143"/>
      <c r="F5" s="143"/>
      <c r="G5" s="143"/>
      <c r="H5" s="143"/>
      <c r="I5" s="143"/>
      <c r="J5" s="143"/>
      <c r="K5" s="144"/>
    </row>
    <row r="6" spans="2:11" ht="14.25" x14ac:dyDescent="0.45">
      <c r="B6" s="3" t="s">
        <v>4</v>
      </c>
      <c r="C6" s="145" t="s">
        <v>5</v>
      </c>
      <c r="D6" s="134"/>
      <c r="E6" s="134"/>
      <c r="F6" s="134"/>
      <c r="G6" s="134"/>
      <c r="H6" s="134"/>
      <c r="I6" s="134"/>
      <c r="J6" s="134"/>
      <c r="K6" s="146"/>
    </row>
    <row r="7" spans="2:11" ht="14.25" x14ac:dyDescent="0.45">
      <c r="B7" s="4" t="s">
        <v>6</v>
      </c>
      <c r="C7" s="43" t="str">
        <f ca="1">IFERROR(__xludf.DUMMYFUNCTION("GOOGLETRANSLATE(C6,""tr"",""en"")"),"FACULTY OF LAW")</f>
        <v>FACULTY OF LAW</v>
      </c>
      <c r="D7" s="44"/>
      <c r="E7" s="44"/>
      <c r="F7" s="44"/>
      <c r="G7" s="44"/>
      <c r="H7" s="44"/>
      <c r="I7" s="44"/>
      <c r="J7" s="44"/>
      <c r="K7" s="132"/>
    </row>
    <row r="8" spans="2:11" ht="14.25" x14ac:dyDescent="0.45">
      <c r="B8" s="5" t="s">
        <v>7</v>
      </c>
      <c r="C8" s="147" t="s">
        <v>8</v>
      </c>
      <c r="D8" s="41"/>
      <c r="E8" s="41"/>
      <c r="F8" s="41"/>
      <c r="G8" s="41"/>
      <c r="H8" s="41"/>
      <c r="I8" s="41"/>
      <c r="J8" s="41"/>
      <c r="K8" s="127"/>
    </row>
    <row r="9" spans="2:11" ht="14.25" x14ac:dyDescent="0.45">
      <c r="B9" s="4" t="s">
        <v>9</v>
      </c>
      <c r="C9" s="43" t="str">
        <f ca="1">IFERROR(__xludf.DUMMYFUNCTION("GOOGLETRANSLATE(C8,""tr"",""en"")"),"LAW")</f>
        <v>LAW</v>
      </c>
      <c r="D9" s="44"/>
      <c r="E9" s="44"/>
      <c r="F9" s="44"/>
      <c r="G9" s="44"/>
      <c r="H9" s="44"/>
      <c r="I9" s="44"/>
      <c r="J9" s="44"/>
      <c r="K9" s="132"/>
    </row>
    <row r="10" spans="2:11" ht="14.25" x14ac:dyDescent="0.45">
      <c r="B10" s="5" t="s">
        <v>10</v>
      </c>
      <c r="C10" s="40" t="s">
        <v>8</v>
      </c>
      <c r="D10" s="41"/>
      <c r="E10" s="41"/>
      <c r="F10" s="41"/>
      <c r="G10" s="41"/>
      <c r="H10" s="41"/>
      <c r="I10" s="42"/>
      <c r="J10" s="75" t="s">
        <v>11</v>
      </c>
      <c r="K10" s="127"/>
    </row>
    <row r="11" spans="2:11" ht="15" customHeight="1" x14ac:dyDescent="0.45">
      <c r="B11" s="4" t="s">
        <v>12</v>
      </c>
      <c r="C11" s="43" t="str">
        <f ca="1">IFERROR(__xludf.DUMMYFUNCTION("GOOGLETRANSLATE(C10,""tr"",""en"")"),"LAW")</f>
        <v>LAW</v>
      </c>
      <c r="D11" s="44"/>
      <c r="E11" s="44"/>
      <c r="F11" s="44"/>
      <c r="G11" s="44"/>
      <c r="H11" s="44"/>
      <c r="I11" s="132"/>
      <c r="J11" s="148" t="s">
        <v>13</v>
      </c>
      <c r="K11" s="132"/>
    </row>
    <row r="12" spans="2:11" ht="14.25" x14ac:dyDescent="0.45">
      <c r="B12" s="5" t="s">
        <v>14</v>
      </c>
      <c r="C12" s="40" t="s">
        <v>15</v>
      </c>
      <c r="D12" s="41"/>
      <c r="E12" s="41"/>
      <c r="F12" s="41"/>
      <c r="G12" s="41"/>
      <c r="H12" s="41"/>
      <c r="I12" s="41"/>
      <c r="J12" s="41"/>
      <c r="K12" s="127"/>
    </row>
    <row r="13" spans="2:11" ht="14.25" x14ac:dyDescent="0.45">
      <c r="B13" s="4" t="s">
        <v>16</v>
      </c>
      <c r="C13" s="117"/>
      <c r="D13" s="44"/>
      <c r="E13" s="44"/>
      <c r="F13" s="44"/>
      <c r="G13" s="44"/>
      <c r="H13" s="44"/>
      <c r="I13" s="44"/>
      <c r="J13" s="44"/>
      <c r="K13" s="132"/>
    </row>
    <row r="14" spans="2:11" ht="15" customHeight="1" x14ac:dyDescent="0.45">
      <c r="B14" s="5" t="s">
        <v>17</v>
      </c>
      <c r="C14" s="147" t="s">
        <v>18</v>
      </c>
      <c r="D14" s="41"/>
      <c r="E14" s="41"/>
      <c r="F14" s="41"/>
      <c r="G14" s="41"/>
      <c r="H14" s="41"/>
      <c r="I14" s="41"/>
      <c r="J14" s="41"/>
      <c r="K14" s="127"/>
    </row>
    <row r="15" spans="2:11" ht="15" customHeight="1" x14ac:dyDescent="0.45">
      <c r="B15" s="4" t="s">
        <v>19</v>
      </c>
      <c r="C15" s="43" t="str">
        <f ca="1">IFERROR(__xludf.DUMMYFUNCTION("GOOGLETRANSLATE(C14,""tr"",""en"")"),"Civil Procedure Law-I")</f>
        <v>Civil Procedure Law-I</v>
      </c>
      <c r="D15" s="44"/>
      <c r="E15" s="44"/>
      <c r="F15" s="44"/>
      <c r="G15" s="44"/>
      <c r="H15" s="44"/>
      <c r="I15" s="44"/>
      <c r="J15" s="44"/>
      <c r="K15" s="132"/>
    </row>
    <row r="16" spans="2:11" ht="14.25" x14ac:dyDescent="0.45">
      <c r="B16" s="5" t="s">
        <v>20</v>
      </c>
      <c r="C16" s="40" t="s">
        <v>21</v>
      </c>
      <c r="D16" s="41"/>
      <c r="E16" s="41"/>
      <c r="F16" s="42"/>
      <c r="G16" s="94" t="s">
        <v>22</v>
      </c>
      <c r="H16" s="42"/>
      <c r="I16" s="75" t="s">
        <v>23</v>
      </c>
      <c r="J16" s="41"/>
      <c r="K16" s="127"/>
    </row>
    <row r="17" spans="2:11" ht="14.25" x14ac:dyDescent="0.45">
      <c r="B17" s="4" t="s">
        <v>24</v>
      </c>
      <c r="C17" s="43" t="str">
        <f ca="1">IFERROR(__xludf.DUMMYFUNCTION("GOOGLETRANSLATE(C16,""tr"",""en"")"),"Turkish")</f>
        <v>Turkish</v>
      </c>
      <c r="D17" s="44"/>
      <c r="E17" s="44"/>
      <c r="F17" s="132"/>
      <c r="G17" s="149" t="s">
        <v>25</v>
      </c>
      <c r="H17" s="45"/>
      <c r="I17" s="150"/>
      <c r="J17" s="44"/>
      <c r="K17" s="132"/>
    </row>
    <row r="18" spans="2:11" ht="14.25" x14ac:dyDescent="0.45">
      <c r="B18" s="5" t="s">
        <v>26</v>
      </c>
      <c r="C18" s="40" t="s">
        <v>27</v>
      </c>
      <c r="D18" s="41"/>
      <c r="E18" s="41"/>
      <c r="F18" s="42"/>
      <c r="G18" s="94" t="s">
        <v>28</v>
      </c>
      <c r="H18" s="42"/>
      <c r="I18" s="75">
        <v>5</v>
      </c>
      <c r="J18" s="41"/>
      <c r="K18" s="127"/>
    </row>
    <row r="19" spans="2:11" ht="14.25" x14ac:dyDescent="0.45">
      <c r="B19" s="4" t="s">
        <v>29</v>
      </c>
      <c r="C19" s="150" t="s">
        <v>30</v>
      </c>
      <c r="D19" s="44"/>
      <c r="E19" s="44"/>
      <c r="F19" s="45"/>
      <c r="G19" s="149" t="s">
        <v>31</v>
      </c>
      <c r="H19" s="45"/>
      <c r="I19" s="117"/>
      <c r="J19" s="44"/>
      <c r="K19" s="132"/>
    </row>
    <row r="20" spans="2:11" ht="15" customHeight="1" x14ac:dyDescent="0.45">
      <c r="B20" s="5" t="s">
        <v>32</v>
      </c>
      <c r="C20" s="147">
        <v>4</v>
      </c>
      <c r="D20" s="41"/>
      <c r="E20" s="41"/>
      <c r="F20" s="41"/>
      <c r="G20" s="41"/>
      <c r="H20" s="41"/>
      <c r="I20" s="41"/>
      <c r="J20" s="41"/>
      <c r="K20" s="127"/>
    </row>
    <row r="21" spans="2:11" ht="16.5" customHeight="1" x14ac:dyDescent="0.45">
      <c r="B21" s="4" t="s">
        <v>33</v>
      </c>
      <c r="C21" s="151">
        <v>4</v>
      </c>
      <c r="D21" s="44"/>
      <c r="E21" s="44"/>
      <c r="F21" s="44"/>
      <c r="G21" s="44"/>
      <c r="H21" s="44"/>
      <c r="I21" s="44"/>
      <c r="J21" s="44"/>
      <c r="K21" s="132"/>
    </row>
    <row r="22" spans="2:11" ht="15" customHeight="1" x14ac:dyDescent="0.45">
      <c r="B22" s="5" t="s">
        <v>34</v>
      </c>
      <c r="C22" s="147">
        <v>5</v>
      </c>
      <c r="D22" s="41"/>
      <c r="E22" s="41"/>
      <c r="F22" s="41"/>
      <c r="G22" s="41"/>
      <c r="H22" s="41"/>
      <c r="I22" s="41"/>
      <c r="J22" s="41"/>
      <c r="K22" s="127"/>
    </row>
    <row r="23" spans="2:11" ht="16.5" customHeight="1" x14ac:dyDescent="0.45">
      <c r="B23" s="4" t="s">
        <v>35</v>
      </c>
      <c r="C23" s="151">
        <v>5</v>
      </c>
      <c r="D23" s="44"/>
      <c r="E23" s="44"/>
      <c r="F23" s="44"/>
      <c r="G23" s="44"/>
      <c r="H23" s="44"/>
      <c r="I23" s="44"/>
      <c r="J23" s="44"/>
      <c r="K23" s="132"/>
    </row>
    <row r="24" spans="2:11" ht="15.75" customHeight="1" x14ac:dyDescent="0.45">
      <c r="B24" s="5" t="s">
        <v>36</v>
      </c>
      <c r="C24" s="147" t="s">
        <v>37</v>
      </c>
      <c r="D24" s="41"/>
      <c r="E24" s="41"/>
      <c r="F24" s="41"/>
      <c r="G24" s="41"/>
      <c r="H24" s="41"/>
      <c r="I24" s="41"/>
      <c r="J24" s="41"/>
      <c r="K24" s="127"/>
    </row>
    <row r="25" spans="2:11" ht="15.75" customHeight="1" x14ac:dyDescent="0.45">
      <c r="B25" s="4" t="s">
        <v>38</v>
      </c>
      <c r="C25" s="43" t="str">
        <f ca="1">IFERROR(__xludf.DUMMYFUNCTION("GOOGLETRANSLATE(C24,""tr"",""en"")"),"Letter Grade")</f>
        <v>Letter Grade</v>
      </c>
      <c r="D25" s="44"/>
      <c r="E25" s="44"/>
      <c r="F25" s="44"/>
      <c r="G25" s="44"/>
      <c r="H25" s="44"/>
      <c r="I25" s="44"/>
      <c r="J25" s="44"/>
      <c r="K25" s="132"/>
    </row>
    <row r="26" spans="2:11" ht="15" customHeight="1" x14ac:dyDescent="0.45">
      <c r="B26" s="5" t="s">
        <v>39</v>
      </c>
      <c r="C26" s="147" t="s">
        <v>40</v>
      </c>
      <c r="D26" s="41"/>
      <c r="E26" s="41"/>
      <c r="F26" s="41"/>
      <c r="G26" s="41"/>
      <c r="H26" s="41"/>
      <c r="I26" s="41"/>
      <c r="J26" s="41"/>
      <c r="K26" s="127"/>
    </row>
    <row r="27" spans="2:11" ht="15" customHeight="1" x14ac:dyDescent="0.45">
      <c r="B27" s="4" t="s">
        <v>41</v>
      </c>
      <c r="C27" s="43" t="str">
        <f ca="1">IFERROR(__xludf.DUMMYFUNCTION("GOOGLETRANSLATE(C26,""tr"",""en"")"),"None")</f>
        <v>None</v>
      </c>
      <c r="D27" s="44"/>
      <c r="E27" s="44"/>
      <c r="F27" s="44"/>
      <c r="G27" s="44"/>
      <c r="H27" s="44"/>
      <c r="I27" s="44"/>
      <c r="J27" s="44"/>
      <c r="K27" s="132"/>
    </row>
    <row r="28" spans="2:11" ht="15" customHeight="1" x14ac:dyDescent="0.45">
      <c r="B28" s="5" t="s">
        <v>42</v>
      </c>
      <c r="C28" s="147" t="s">
        <v>40</v>
      </c>
      <c r="D28" s="41"/>
      <c r="E28" s="41"/>
      <c r="F28" s="41"/>
      <c r="G28" s="41"/>
      <c r="H28" s="41"/>
      <c r="I28" s="41"/>
      <c r="J28" s="41"/>
      <c r="K28" s="127"/>
    </row>
    <row r="29" spans="2:11" ht="15" customHeight="1" x14ac:dyDescent="0.45">
      <c r="B29" s="4" t="s">
        <v>43</v>
      </c>
      <c r="C29" s="43" t="str">
        <f ca="1">IFERROR(__xludf.DUMMYFUNCTION("GOOGLETRANSLATE(C28,""tr"",""en"")"),"None")</f>
        <v>None</v>
      </c>
      <c r="D29" s="44"/>
      <c r="E29" s="44"/>
      <c r="F29" s="44"/>
      <c r="G29" s="44"/>
      <c r="H29" s="44"/>
      <c r="I29" s="44"/>
      <c r="J29" s="44"/>
      <c r="K29" s="132"/>
    </row>
    <row r="30" spans="2:11" ht="15.75" customHeight="1" x14ac:dyDescent="0.45">
      <c r="B30" s="5" t="s">
        <v>44</v>
      </c>
      <c r="C30" s="152" t="s">
        <v>45</v>
      </c>
      <c r="D30" s="41"/>
      <c r="E30" s="41"/>
      <c r="F30" s="41"/>
      <c r="G30" s="41"/>
      <c r="H30" s="41"/>
      <c r="I30" s="41"/>
      <c r="J30" s="41"/>
      <c r="K30" s="127"/>
    </row>
    <row r="31" spans="2:11" ht="15.75" customHeight="1" x14ac:dyDescent="0.45">
      <c r="B31" s="6" t="s">
        <v>46</v>
      </c>
      <c r="C31" s="43" t="str">
        <f ca="1">IFERROR(__xludf.DUMMYFUNCTION("GOOGLETRANSLATE(C30,""tr"",""en"")"),"Only departmental students can take the course.")</f>
        <v>Only departmental students can take the course.</v>
      </c>
      <c r="D31" s="44"/>
      <c r="E31" s="44"/>
      <c r="F31" s="44"/>
      <c r="G31" s="44"/>
      <c r="H31" s="44"/>
      <c r="I31" s="44"/>
      <c r="J31" s="44"/>
      <c r="K31" s="132"/>
    </row>
    <row r="32" spans="2:11" ht="27" customHeight="1" x14ac:dyDescent="0.45">
      <c r="B32" s="7" t="s">
        <v>47</v>
      </c>
      <c r="C32" s="153" t="s">
        <v>48</v>
      </c>
      <c r="D32" s="109"/>
      <c r="E32" s="109"/>
      <c r="F32" s="109"/>
      <c r="G32" s="109"/>
      <c r="H32" s="109"/>
      <c r="I32" s="109"/>
      <c r="J32" s="109"/>
      <c r="K32" s="125"/>
    </row>
    <row r="33" spans="2:11" ht="27.75" customHeight="1" x14ac:dyDescent="0.45">
      <c r="B33" s="4" t="s">
        <v>49</v>
      </c>
      <c r="C33" s="43" t="str">
        <f ca="1">IFERROR(__xludf.DUMMYFUNCTION("GOOGLETRANSLATE(C32,""tr"",""en"")"),"To provide students with basic knowledge and concepts on first instance litigation regarding private law disputes.")</f>
        <v>To provide students with basic knowledge and concepts on first instance litigation regarding private law disputes.</v>
      </c>
      <c r="D33" s="44"/>
      <c r="E33" s="44"/>
      <c r="F33" s="44"/>
      <c r="G33" s="44"/>
      <c r="H33" s="44"/>
      <c r="I33" s="44"/>
      <c r="J33" s="44"/>
      <c r="K33" s="132"/>
    </row>
    <row r="34" spans="2:11" ht="15.75" customHeight="1" x14ac:dyDescent="0.45">
      <c r="B34" s="8" t="s">
        <v>50</v>
      </c>
      <c r="C34" s="40" t="s">
        <v>51</v>
      </c>
      <c r="D34" s="41"/>
      <c r="E34" s="41"/>
      <c r="F34" s="41"/>
      <c r="G34" s="41"/>
      <c r="H34" s="41"/>
      <c r="I34" s="41"/>
      <c r="J34" s="41"/>
      <c r="K34" s="127"/>
    </row>
    <row r="35" spans="2:11" ht="30.75" customHeight="1" x14ac:dyDescent="0.45">
      <c r="B35" s="6" t="s">
        <v>52</v>
      </c>
      <c r="C35" s="43" t="str">
        <f ca="1">IFERROR(__xludf.DUMMYFUNCTION("GOOGLETRANSLATE(C34,""tr"",""en"")"),"To have knowledge about the application of civil procedure law in terms of time and place, its purpose and sources, the principles that govern private law litigation, determination of competent and authorized courts, the parties to this litigation, their "&amp;"capacities and characteristics, the case and the procedural transactions carried out in the case, the types of the case and the conditions of the case, the opening of the case and the petition stage, the prohibition on the expansion and amendment of the c"&amp;"laim and defense.")</f>
        <v>To have knowledge about the application of civil procedure law in terms of time and place, its purpose and sources, the principles that govern private law litigation, determination of competent and authorized courts, the parties to this litigation, their capacities and characteristics, the case and the procedural transactions carried out in the case, the types of the case and the conditions of the case, the opening of the case and the petition stage, the prohibition on the expansion and amendment of the claim and defense.</v>
      </c>
      <c r="D35" s="44"/>
      <c r="E35" s="44"/>
      <c r="F35" s="44"/>
      <c r="G35" s="44"/>
      <c r="H35" s="44"/>
      <c r="I35" s="44"/>
      <c r="J35" s="44"/>
      <c r="K35" s="132"/>
    </row>
    <row r="36" spans="2:11" ht="15.75" customHeight="1" x14ac:dyDescent="0.45">
      <c r="B36" s="154" t="s">
        <v>53</v>
      </c>
      <c r="C36" s="156" t="s">
        <v>54</v>
      </c>
      <c r="D36" s="108" t="s">
        <v>55</v>
      </c>
      <c r="E36" s="109"/>
      <c r="F36" s="109"/>
      <c r="G36" s="109"/>
      <c r="H36" s="109"/>
      <c r="I36" s="109"/>
      <c r="J36" s="109"/>
      <c r="K36" s="125"/>
    </row>
    <row r="37" spans="2:11" ht="15.75" customHeight="1" x14ac:dyDescent="0.45">
      <c r="B37" s="55"/>
      <c r="C37" s="61"/>
      <c r="D37" s="43" t="str">
        <f ca="1">IFERROR(__xludf.DUMMYFUNCTION("GOOGLETRANSLATE(D36,""tr"",""en"")"),"To be able to explain the basic concepts and institutions related to civil procedure law.")</f>
        <v>To be able to explain the basic concepts and institutions related to civil procedure law.</v>
      </c>
      <c r="E37" s="44"/>
      <c r="F37" s="44"/>
      <c r="G37" s="44"/>
      <c r="H37" s="44"/>
      <c r="I37" s="44"/>
      <c r="J37" s="44"/>
      <c r="K37" s="132"/>
    </row>
    <row r="38" spans="2:11" ht="15.75" customHeight="1" x14ac:dyDescent="0.45">
      <c r="B38" s="55"/>
      <c r="C38" s="157" t="s">
        <v>56</v>
      </c>
      <c r="D38" s="40" t="s">
        <v>57</v>
      </c>
      <c r="E38" s="41"/>
      <c r="F38" s="41"/>
      <c r="G38" s="41"/>
      <c r="H38" s="41"/>
      <c r="I38" s="41"/>
      <c r="J38" s="41"/>
      <c r="K38" s="127"/>
    </row>
    <row r="39" spans="2:11" ht="15.75" customHeight="1" x14ac:dyDescent="0.45">
      <c r="B39" s="55"/>
      <c r="C39" s="61"/>
      <c r="D39" s="43" t="str">
        <f ca="1">IFERROR(__xludf.DUMMYFUNCTION("GOOGLETRANSLATE(D38,""tr"",""en"")"),"To determine whether the dispute is subject to contentious or non-contentious litigation and the procedure to be followed.")</f>
        <v>To determine whether the dispute is subject to contentious or non-contentious litigation and the procedure to be followed.</v>
      </c>
      <c r="E39" s="44"/>
      <c r="F39" s="44"/>
      <c r="G39" s="44"/>
      <c r="H39" s="44"/>
      <c r="I39" s="44"/>
      <c r="J39" s="44"/>
      <c r="K39" s="132"/>
    </row>
    <row r="40" spans="2:11" ht="15.75" customHeight="1" x14ac:dyDescent="0.45">
      <c r="B40" s="55"/>
      <c r="C40" s="157" t="s">
        <v>58</v>
      </c>
      <c r="D40" s="40" t="s">
        <v>59</v>
      </c>
      <c r="E40" s="41"/>
      <c r="F40" s="41"/>
      <c r="G40" s="41"/>
      <c r="H40" s="41"/>
      <c r="I40" s="41"/>
      <c r="J40" s="41"/>
      <c r="K40" s="127"/>
    </row>
    <row r="41" spans="2:11" ht="15.75" customHeight="1" x14ac:dyDescent="0.45">
      <c r="B41" s="55"/>
      <c r="C41" s="61"/>
      <c r="D41" s="43" t="str">
        <f ca="1">IFERROR(__xludf.DUMMYFUNCTION("GOOGLETRANSLATE(D40,""tr"",""en"")"),"To distinguish the basic stages of a case from each other and to determine the procedural procedures to be carried out at each stage and to carry out the procedural procedures in accordance with the legislation on civil procedure law.")</f>
        <v>To distinguish the basic stages of a case from each other and to determine the procedural procedures to be carried out at each stage and to carry out the procedural procedures in accordance with the legislation on civil procedure law.</v>
      </c>
      <c r="E41" s="44"/>
      <c r="F41" s="44"/>
      <c r="G41" s="44"/>
      <c r="H41" s="44"/>
      <c r="I41" s="44"/>
      <c r="J41" s="44"/>
      <c r="K41" s="132"/>
    </row>
    <row r="42" spans="2:11" ht="15.75" customHeight="1" x14ac:dyDescent="0.45">
      <c r="B42" s="55"/>
      <c r="C42" s="157" t="s">
        <v>60</v>
      </c>
      <c r="D42" s="40" t="s">
        <v>61</v>
      </c>
      <c r="E42" s="41"/>
      <c r="F42" s="41"/>
      <c r="G42" s="41"/>
      <c r="H42" s="41"/>
      <c r="I42" s="41"/>
      <c r="J42" s="41"/>
      <c r="K42" s="127"/>
    </row>
    <row r="43" spans="2:11" ht="15.75" customHeight="1" x14ac:dyDescent="0.45">
      <c r="B43" s="55"/>
      <c r="C43" s="61"/>
      <c r="D43" s="43" t="str">
        <f ca="1">IFERROR(__xludf.DUMMYFUNCTION("GOOGLETRANSLATE(D42,""tr"",""en"")"),"To define the roles, rights and responsibilities of judicial officers, such as judges and lawyers, in resolving a dispute in a case.")</f>
        <v>To define the roles, rights and responsibilities of judicial officers, such as judges and lawyers, in resolving a dispute in a case.</v>
      </c>
      <c r="E43" s="44"/>
      <c r="F43" s="44"/>
      <c r="G43" s="44"/>
      <c r="H43" s="44"/>
      <c r="I43" s="44"/>
      <c r="J43" s="44"/>
      <c r="K43" s="132"/>
    </row>
    <row r="44" spans="2:11" ht="15.75" customHeight="1" x14ac:dyDescent="0.45">
      <c r="B44" s="55"/>
      <c r="C44" s="157" t="s">
        <v>62</v>
      </c>
      <c r="D44" s="40" t="s">
        <v>63</v>
      </c>
      <c r="E44" s="41"/>
      <c r="F44" s="41"/>
      <c r="G44" s="41"/>
      <c r="H44" s="41"/>
      <c r="I44" s="41"/>
      <c r="J44" s="41"/>
      <c r="K44" s="127"/>
    </row>
    <row r="45" spans="2:11" ht="15.75" customHeight="1" x14ac:dyDescent="0.45">
      <c r="B45" s="155"/>
      <c r="C45" s="61"/>
      <c r="D45" s="43" t="str">
        <f ca="1">IFERROR(__xludf.DUMMYFUNCTION("GOOGLETRANSLATE(D44,""tr"",""en"")"),"To implement the procedural actions carried out by the court and the parties during the activity carried out on the dispute subject to trial, by taking into consideration fundamental rights and principles such as the right to a fair trial and the principl"&amp;"e of disposition.")</f>
        <v>To implement the procedural actions carried out by the court and the parties during the activity carried out on the dispute subject to trial, by taking into consideration fundamental rights and principles such as the right to a fair trial and the principle of disposition.</v>
      </c>
      <c r="E45" s="44"/>
      <c r="F45" s="44"/>
      <c r="G45" s="44"/>
      <c r="H45" s="44"/>
      <c r="I45" s="44"/>
      <c r="J45" s="44"/>
      <c r="K45" s="132"/>
    </row>
    <row r="46" spans="2:11" ht="18.75" customHeight="1" x14ac:dyDescent="0.45">
      <c r="B46" s="48" t="s">
        <v>64</v>
      </c>
      <c r="C46" s="49"/>
      <c r="D46" s="49"/>
      <c r="E46" s="49"/>
      <c r="F46" s="49"/>
      <c r="G46" s="49"/>
      <c r="H46" s="49"/>
      <c r="I46" s="49"/>
      <c r="J46" s="49"/>
      <c r="K46" s="50"/>
    </row>
    <row r="47" spans="2:11" ht="16.5" customHeight="1" x14ac:dyDescent="0.45">
      <c r="B47" s="51" t="s">
        <v>65</v>
      </c>
      <c r="C47" s="52"/>
      <c r="D47" s="52"/>
      <c r="E47" s="52"/>
      <c r="F47" s="52"/>
      <c r="G47" s="52"/>
      <c r="H47" s="52"/>
      <c r="I47" s="52"/>
      <c r="J47" s="52"/>
      <c r="K47" s="53"/>
    </row>
    <row r="48" spans="2:11" ht="15.75" customHeight="1" x14ac:dyDescent="0.45">
      <c r="B48" s="54" t="s">
        <v>66</v>
      </c>
      <c r="C48" s="57" t="s">
        <v>67</v>
      </c>
      <c r="D48" s="58"/>
      <c r="E48" s="58"/>
      <c r="F48" s="59"/>
      <c r="G48" s="9" t="s">
        <v>68</v>
      </c>
      <c r="H48" s="9" t="s">
        <v>69</v>
      </c>
      <c r="I48" s="9" t="s">
        <v>70</v>
      </c>
      <c r="J48" s="9" t="s">
        <v>71</v>
      </c>
      <c r="K48" s="10" t="s">
        <v>72</v>
      </c>
    </row>
    <row r="49" spans="2:13" ht="30" customHeight="1" x14ac:dyDescent="0.45">
      <c r="B49" s="55"/>
      <c r="C49" s="11" t="s">
        <v>73</v>
      </c>
      <c r="D49" s="40" t="s">
        <v>74</v>
      </c>
      <c r="E49" s="41"/>
      <c r="F49" s="42"/>
      <c r="G49" s="63"/>
      <c r="H49" s="60"/>
      <c r="I49" s="60"/>
      <c r="J49" s="158"/>
      <c r="K49" s="46"/>
      <c r="M49" s="12"/>
    </row>
    <row r="50" spans="2:13" ht="30" customHeight="1" x14ac:dyDescent="0.45">
      <c r="B50" s="55"/>
      <c r="C50" s="13" t="s">
        <v>75</v>
      </c>
      <c r="D50" s="43" t="str">
        <f ca="1">IFERROR(__xludf.DUMMYFUNCTION("GOOGLETRANSLATE(D49,""tr"",""en"")"),"Ability to communicate effectively in Turkish and English using verbal, written and visual methods, write reports and make presentations.")</f>
        <v>Ability to communicate effectively in Turkish and English using verbal, written and visual methods, write reports and make presentations.</v>
      </c>
      <c r="E50" s="44"/>
      <c r="F50" s="45"/>
      <c r="G50" s="61"/>
      <c r="H50" s="61"/>
      <c r="I50" s="61"/>
      <c r="J50" s="61"/>
      <c r="K50" s="62"/>
      <c r="M50" s="12"/>
    </row>
    <row r="51" spans="2:13" ht="30" customHeight="1" x14ac:dyDescent="0.45">
      <c r="B51" s="55"/>
      <c r="C51" s="14" t="s">
        <v>76</v>
      </c>
      <c r="D51" s="40" t="s">
        <v>77</v>
      </c>
      <c r="E51" s="41"/>
      <c r="F51" s="42"/>
      <c r="G51" s="60"/>
      <c r="H51" s="60"/>
      <c r="I51" s="60"/>
      <c r="J51" s="158"/>
      <c r="K51" s="46"/>
      <c r="M51" s="12"/>
    </row>
    <row r="52" spans="2:13" ht="30" customHeight="1" x14ac:dyDescent="0.45">
      <c r="B52" s="55"/>
      <c r="C52" s="15" t="s">
        <v>78</v>
      </c>
      <c r="D52" s="43" t="str">
        <f ca="1">IFERROR(__xludf.DUMMYFUNCTION("GOOGLETRANSLATE(D51,""tr"",""en"")"),"Ability to work effectively both individually and in interdisciplinary and multidisciplinary teams.")</f>
        <v>Ability to work effectively both individually and in interdisciplinary and multidisciplinary teams.</v>
      </c>
      <c r="E52" s="44"/>
      <c r="F52" s="45"/>
      <c r="G52" s="61"/>
      <c r="H52" s="61"/>
      <c r="I52" s="61"/>
      <c r="J52" s="61"/>
      <c r="K52" s="62"/>
      <c r="M52" s="12"/>
    </row>
    <row r="53" spans="2:13" ht="30" customHeight="1" x14ac:dyDescent="0.45">
      <c r="B53" s="55"/>
      <c r="C53" s="11" t="s">
        <v>79</v>
      </c>
      <c r="D53" s="40" t="s">
        <v>80</v>
      </c>
      <c r="E53" s="41"/>
      <c r="F53" s="42"/>
      <c r="G53" s="60"/>
      <c r="H53" s="60"/>
      <c r="I53" s="60"/>
      <c r="J53" s="158"/>
      <c r="K53" s="46"/>
      <c r="M53" s="12"/>
    </row>
    <row r="54" spans="2:13" ht="30" customHeight="1" x14ac:dyDescent="0.45">
      <c r="B54" s="55"/>
      <c r="C54" s="13" t="s">
        <v>81</v>
      </c>
      <c r="D54" s="43" t="str">
        <f ca="1">IFERROR(__xludf.DUMMYFUNCTION("GOOGLETRANSLATE(D53,""tr"",""en"")"),"Awareness of the necessity of lifelong learning and the ability to access information, follow developments in science and technology, and constantly renew oneself.")</f>
        <v>Awareness of the necessity of lifelong learning and the ability to access information, follow developments in science and technology, and constantly renew oneself.</v>
      </c>
      <c r="E54" s="44"/>
      <c r="F54" s="45"/>
      <c r="G54" s="61"/>
      <c r="H54" s="61"/>
      <c r="I54" s="61"/>
      <c r="J54" s="61"/>
      <c r="K54" s="62"/>
      <c r="M54" s="12"/>
    </row>
    <row r="55" spans="2:13" ht="30" customHeight="1" x14ac:dyDescent="0.45">
      <c r="B55" s="55"/>
      <c r="C55" s="14" t="s">
        <v>82</v>
      </c>
      <c r="D55" s="40" t="s">
        <v>83</v>
      </c>
      <c r="E55" s="41"/>
      <c r="F55" s="42"/>
      <c r="G55" s="60"/>
      <c r="H55" s="60"/>
      <c r="I55" s="60"/>
      <c r="J55" s="158"/>
      <c r="K55" s="46"/>
      <c r="M55" s="12"/>
    </row>
    <row r="56" spans="2:13" ht="30" customHeight="1" x14ac:dyDescent="0.45">
      <c r="B56" s="55"/>
      <c r="C56" s="15" t="s">
        <v>84</v>
      </c>
      <c r="D56" s="43" t="str">
        <f ca="1">IFERROR(__xludf.DUMMYFUNCTION("GOOGLETRANSLATE(D55,""tr"",""en"")"),"Knowledge of project management, risk management, innovation and change management, entrepreneurship and sustainable development.")</f>
        <v>Knowledge of project management, risk management, innovation and change management, entrepreneurship and sustainable development.</v>
      </c>
      <c r="E56" s="44"/>
      <c r="F56" s="45"/>
      <c r="G56" s="61"/>
      <c r="H56" s="61"/>
      <c r="I56" s="61"/>
      <c r="J56" s="61"/>
      <c r="K56" s="62"/>
      <c r="M56" s="12"/>
    </row>
    <row r="57" spans="2:13" ht="30" customHeight="1" x14ac:dyDescent="0.45">
      <c r="B57" s="55"/>
      <c r="C57" s="11" t="s">
        <v>85</v>
      </c>
      <c r="D57" s="159" t="s">
        <v>86</v>
      </c>
      <c r="E57" s="41"/>
      <c r="F57" s="42"/>
      <c r="G57" s="60"/>
      <c r="H57" s="60"/>
      <c r="I57" s="60"/>
      <c r="J57" s="158"/>
      <c r="K57" s="46"/>
      <c r="M57" s="12"/>
    </row>
    <row r="58" spans="2:13" ht="30" customHeight="1" x14ac:dyDescent="0.45">
      <c r="B58" s="55"/>
      <c r="C58" s="16" t="s">
        <v>87</v>
      </c>
      <c r="D58" s="43" t="str">
        <f ca="1">IFERROR(__xludf.DUMMYFUNCTION("GOOGLETRANSLATE(D57,""tr"",""en"")"),"Awareness of sectors and ability to prepare business plans.")</f>
        <v>Awareness of sectors and ability to prepare business plans.</v>
      </c>
      <c r="E58" s="44"/>
      <c r="F58" s="45"/>
      <c r="G58" s="61"/>
      <c r="H58" s="61"/>
      <c r="I58" s="61"/>
      <c r="J58" s="61"/>
      <c r="K58" s="62"/>
      <c r="M58" s="12"/>
    </row>
    <row r="59" spans="2:13" ht="30" customHeight="1" x14ac:dyDescent="0.45">
      <c r="B59" s="55"/>
      <c r="C59" s="11" t="s">
        <v>88</v>
      </c>
      <c r="D59" s="40" t="s">
        <v>89</v>
      </c>
      <c r="E59" s="41"/>
      <c r="F59" s="42"/>
      <c r="G59" s="67" t="s">
        <v>90</v>
      </c>
      <c r="H59" s="60"/>
      <c r="I59" s="60"/>
      <c r="J59" s="64"/>
      <c r="K59" s="46"/>
      <c r="M59" s="12"/>
    </row>
    <row r="60" spans="2:13" ht="30" customHeight="1" x14ac:dyDescent="0.45">
      <c r="B60" s="56"/>
      <c r="C60" s="17" t="s">
        <v>91</v>
      </c>
      <c r="D60" s="43" t="str">
        <f ca="1">IFERROR(__xludf.DUMMYFUNCTION("GOOGLETRANSLATE(D59,""tr"",""en"")"),"Awareness of professional and ethical responsibility and acting in accordance with ethical principles.")</f>
        <v>Awareness of professional and ethical responsibility and acting in accordance with ethical principles.</v>
      </c>
      <c r="E60" s="44"/>
      <c r="F60" s="45"/>
      <c r="G60" s="61"/>
      <c r="H60" s="66"/>
      <c r="I60" s="66"/>
      <c r="J60" s="66"/>
      <c r="K60" s="47"/>
      <c r="M60" s="12"/>
    </row>
    <row r="61" spans="2:13" ht="30" customHeight="1" x14ac:dyDescent="0.45">
      <c r="B61" s="84" t="s">
        <v>92</v>
      </c>
      <c r="C61" s="18" t="s">
        <v>93</v>
      </c>
      <c r="D61" s="108" t="s">
        <v>94</v>
      </c>
      <c r="E61" s="109"/>
      <c r="F61" s="100"/>
      <c r="G61" s="67" t="s">
        <v>90</v>
      </c>
      <c r="H61" s="67" t="s">
        <v>90</v>
      </c>
      <c r="I61" s="67" t="s">
        <v>90</v>
      </c>
      <c r="J61" s="68"/>
      <c r="K61" s="69"/>
    </row>
    <row r="62" spans="2:13" ht="30" customHeight="1" x14ac:dyDescent="0.45">
      <c r="B62" s="55"/>
      <c r="C62" s="19" t="s">
        <v>95</v>
      </c>
      <c r="D62" s="43" t="str">
        <f ca="1">IFERROR(__xludf.DUMMYFUNCTION("GOOGLETRANSLATE(D61,""tr"",""en"")"),"Ability to recognize and apply the basic principles of law, legal theories, legal methodology, and interpretation methods.")</f>
        <v>Ability to recognize and apply the basic principles of law, legal theories, legal methodology, and interpretation methods.</v>
      </c>
      <c r="E62" s="44"/>
      <c r="F62" s="45"/>
      <c r="G62" s="61"/>
      <c r="H62" s="61"/>
      <c r="I62" s="61"/>
      <c r="J62" s="61"/>
      <c r="K62" s="62"/>
    </row>
    <row r="63" spans="2:13" ht="30" customHeight="1" x14ac:dyDescent="0.45">
      <c r="B63" s="55"/>
      <c r="C63" s="20" t="s">
        <v>96</v>
      </c>
      <c r="D63" s="40" t="s">
        <v>97</v>
      </c>
      <c r="E63" s="41"/>
      <c r="F63" s="42"/>
      <c r="G63" s="63" t="s">
        <v>90</v>
      </c>
      <c r="H63" s="63"/>
      <c r="I63" s="63"/>
      <c r="J63" s="64"/>
      <c r="K63" s="65"/>
    </row>
    <row r="64" spans="2:13" ht="30" customHeight="1" x14ac:dyDescent="0.45">
      <c r="B64" s="55"/>
      <c r="C64" s="21" t="s">
        <v>98</v>
      </c>
      <c r="D64" s="43" t="str">
        <f ca="1">IFERROR(__xludf.DUMMYFUNCTION("GOOGLETRANSLATE(D63,""tr"",""en"")"),"Ability to follow, evaluate, interpret and implement current innovations and legislative changes")</f>
        <v>Ability to follow, evaluate, interpret and implement current innovations and legislative changes</v>
      </c>
      <c r="E64" s="44"/>
      <c r="F64" s="45"/>
      <c r="G64" s="61"/>
      <c r="H64" s="61"/>
      <c r="I64" s="61"/>
      <c r="J64" s="61"/>
      <c r="K64" s="62"/>
    </row>
    <row r="65" spans="2:11" ht="30" customHeight="1" x14ac:dyDescent="0.45">
      <c r="B65" s="55"/>
      <c r="C65" s="22" t="s">
        <v>99</v>
      </c>
      <c r="D65" s="40" t="s">
        <v>100</v>
      </c>
      <c r="E65" s="41"/>
      <c r="F65" s="42"/>
      <c r="G65" s="63"/>
      <c r="H65" s="63"/>
      <c r="I65" s="63" t="s">
        <v>90</v>
      </c>
      <c r="J65" s="64"/>
      <c r="K65" s="65"/>
    </row>
    <row r="66" spans="2:11" ht="30" customHeight="1" x14ac:dyDescent="0.45">
      <c r="B66" s="55"/>
      <c r="C66" s="19" t="s">
        <v>101</v>
      </c>
      <c r="D66" s="43" t="str">
        <f ca="1">IFERROR(__xludf.DUMMYFUNCTION("GOOGLETRANSLATE(D65,""tr"",""en"")"),"Ability to access and use legal information sources, ability to follow and evaluate current legislative changes, opinions in the doctrine and court decisions.")</f>
        <v>Ability to access and use legal information sources, ability to follow and evaluate current legislative changes, opinions in the doctrine and court decisions.</v>
      </c>
      <c r="E66" s="44"/>
      <c r="F66" s="45"/>
      <c r="G66" s="61"/>
      <c r="H66" s="61"/>
      <c r="I66" s="61"/>
      <c r="J66" s="61"/>
      <c r="K66" s="62"/>
    </row>
    <row r="67" spans="2:11" ht="30" customHeight="1" x14ac:dyDescent="0.45">
      <c r="B67" s="55"/>
      <c r="C67" s="20" t="s">
        <v>102</v>
      </c>
      <c r="D67" s="40" t="s">
        <v>103</v>
      </c>
      <c r="E67" s="41"/>
      <c r="F67" s="42"/>
      <c r="G67" s="63"/>
      <c r="H67" s="63"/>
      <c r="I67" s="63"/>
      <c r="J67" s="64" t="s">
        <v>90</v>
      </c>
      <c r="K67" s="65" t="s">
        <v>90</v>
      </c>
    </row>
    <row r="68" spans="2:11" ht="30" customHeight="1" x14ac:dyDescent="0.45">
      <c r="B68" s="55"/>
      <c r="C68" s="21" t="s">
        <v>104</v>
      </c>
      <c r="D68" s="43" t="str">
        <f ca="1">IFERROR(__xludf.DUMMYFUNCTION("GOOGLETRANSLATE(D67,""tr"",""en"")"),"Acting in accordance with social, scientific and ethical values ​​when evaluating legal information.")</f>
        <v>Acting in accordance with social, scientific and ethical values ​​when evaluating legal information.</v>
      </c>
      <c r="E68" s="44"/>
      <c r="F68" s="45"/>
      <c r="G68" s="61"/>
      <c r="H68" s="61"/>
      <c r="I68" s="61"/>
      <c r="J68" s="61"/>
      <c r="K68" s="62"/>
    </row>
    <row r="69" spans="2:11" ht="30" customHeight="1" x14ac:dyDescent="0.45">
      <c r="B69" s="55"/>
      <c r="C69" s="22" t="s">
        <v>105</v>
      </c>
      <c r="D69" s="40" t="s">
        <v>106</v>
      </c>
      <c r="E69" s="41"/>
      <c r="F69" s="42"/>
      <c r="G69" s="63" t="s">
        <v>90</v>
      </c>
      <c r="H69" s="63"/>
      <c r="I69" s="63"/>
      <c r="J69" s="64" t="s">
        <v>90</v>
      </c>
      <c r="K69" s="65" t="s">
        <v>90</v>
      </c>
    </row>
    <row r="70" spans="2:11" ht="30" customHeight="1" x14ac:dyDescent="0.45">
      <c r="B70" s="55"/>
      <c r="C70" s="23" t="s">
        <v>107</v>
      </c>
      <c r="D70" s="43" t="str">
        <f ca="1">IFERROR(__xludf.DUMMYFUNCTION("GOOGLETRANSLATE(D69,""tr"",""en"")"),"The awareness of identifying, evaluating and solving legal problems according to the general principles of law, de lege feranda and de lege lata; the ability to take into account not only the national but also the international aspects of law and to give "&amp;"importance to conscientious opinion when making decisions.")</f>
        <v>The awareness of identifying, evaluating and solving legal problems according to the general principles of law, de lege feranda and de lege lata; the ability to take into account not only the national but also the international aspects of law and to give importance to conscientious opinion when making decisions.</v>
      </c>
      <c r="E70" s="44"/>
      <c r="F70" s="45"/>
      <c r="G70" s="61"/>
      <c r="H70" s="61"/>
      <c r="I70" s="61"/>
      <c r="J70" s="61"/>
      <c r="K70" s="62"/>
    </row>
    <row r="71" spans="2:11" ht="30" customHeight="1" x14ac:dyDescent="0.45">
      <c r="B71" s="55"/>
      <c r="C71" s="22" t="s">
        <v>108</v>
      </c>
      <c r="D71" s="40" t="s">
        <v>109</v>
      </c>
      <c r="E71" s="41"/>
      <c r="F71" s="42"/>
      <c r="G71" s="63"/>
      <c r="H71" s="63" t="s">
        <v>90</v>
      </c>
      <c r="I71" s="63"/>
      <c r="J71" s="64"/>
      <c r="K71" s="65"/>
    </row>
    <row r="72" spans="2:11" ht="30" customHeight="1" x14ac:dyDescent="0.45">
      <c r="B72" s="56"/>
      <c r="C72" s="24" t="s">
        <v>110</v>
      </c>
      <c r="D72" s="43" t="str">
        <f ca="1">IFERROR(__xludf.DUMMYFUNCTION("GOOGLETRANSLATE(D71,""tr"",""en"")"),"Ability to criticize legal disputes by evaluating legislative texts, judicial decisions and different opinions in the doctrine from an analytical perspective, to form one's own opinions, to identify legal deficiencies and to make recommendations.")</f>
        <v>Ability to criticize legal disputes by evaluating legislative texts, judicial decisions and different opinions in the doctrine from an analytical perspective, to form one's own opinions, to identify legal deficiencies and to make recommendations.</v>
      </c>
      <c r="E72" s="44"/>
      <c r="F72" s="45"/>
      <c r="G72" s="66"/>
      <c r="H72" s="66"/>
      <c r="I72" s="66"/>
      <c r="J72" s="66"/>
      <c r="K72" s="47"/>
    </row>
    <row r="73" spans="2:11" ht="30" customHeight="1" x14ac:dyDescent="0.45">
      <c r="B73" s="85" t="s">
        <v>111</v>
      </c>
      <c r="C73" s="25" t="s">
        <v>112</v>
      </c>
      <c r="D73" s="110" t="s">
        <v>113</v>
      </c>
      <c r="E73" s="111"/>
      <c r="F73" s="102"/>
      <c r="G73" s="68"/>
      <c r="H73" s="68"/>
      <c r="I73" s="68" t="s">
        <v>90</v>
      </c>
      <c r="J73" s="68"/>
      <c r="K73" s="69"/>
    </row>
    <row r="74" spans="2:11" ht="30" customHeight="1" x14ac:dyDescent="0.45">
      <c r="B74" s="55"/>
      <c r="C74" s="19" t="s">
        <v>114</v>
      </c>
      <c r="D74" s="43" t="str">
        <f ca="1">IFERROR(__xludf.DUMMYFUNCTION("GOOGLETRANSLATE(D73,""tr"",""en"")"),"Ability to perceive problems in different branches of law, to characterize complex problems encountered in practice and to produce solutions.")</f>
        <v>Ability to perceive problems in different branches of law, to characterize complex problems encountered in practice and to produce solutions.</v>
      </c>
      <c r="E74" s="44"/>
      <c r="F74" s="45"/>
      <c r="G74" s="61"/>
      <c r="H74" s="61"/>
      <c r="I74" s="61"/>
      <c r="J74" s="61"/>
      <c r="K74" s="62"/>
    </row>
    <row r="75" spans="2:11" ht="30" customHeight="1" x14ac:dyDescent="0.45">
      <c r="B75" s="55"/>
      <c r="C75" s="20" t="s">
        <v>115</v>
      </c>
      <c r="D75" s="40" t="s">
        <v>116</v>
      </c>
      <c r="E75" s="41"/>
      <c r="F75" s="42"/>
      <c r="G75" s="64"/>
      <c r="H75" s="64"/>
      <c r="I75" s="64"/>
      <c r="J75" s="64"/>
      <c r="K75" s="65"/>
    </row>
    <row r="76" spans="2:11" ht="30" customHeight="1" x14ac:dyDescent="0.45">
      <c r="B76" s="55"/>
      <c r="C76" s="21" t="s">
        <v>117</v>
      </c>
      <c r="D76" s="43" t="str">
        <f ca="1">IFERROR(__xludf.DUMMYFUNCTION("GOOGLETRANSLATE(D75,""tr"",""en"")"),"As an individual with social responsibility awareness, the ability to participate in law-related projects and various activities and to effectively transfer legal knowledge to the necessary places (private sector, public sector).")</f>
        <v>As an individual with social responsibility awareness, the ability to participate in law-related projects and various activities and to effectively transfer legal knowledge to the necessary places (private sector, public sector).</v>
      </c>
      <c r="E76" s="44"/>
      <c r="F76" s="45"/>
      <c r="G76" s="61"/>
      <c r="H76" s="61"/>
      <c r="I76" s="61"/>
      <c r="J76" s="61"/>
      <c r="K76" s="62"/>
    </row>
    <row r="77" spans="2:11" ht="30" customHeight="1" x14ac:dyDescent="0.45">
      <c r="B77" s="55"/>
      <c r="C77" s="20" t="s">
        <v>118</v>
      </c>
      <c r="D77" s="40" t="s">
        <v>119</v>
      </c>
      <c r="E77" s="41"/>
      <c r="F77" s="42"/>
      <c r="G77" s="64"/>
      <c r="H77" s="64"/>
      <c r="I77" s="64"/>
      <c r="J77" s="64"/>
      <c r="K77" s="65"/>
    </row>
    <row r="78" spans="2:11" ht="30" customHeight="1" x14ac:dyDescent="0.45">
      <c r="B78" s="55"/>
      <c r="C78" s="21" t="s">
        <v>120</v>
      </c>
      <c r="D78" s="43" t="str">
        <f ca="1">IFERROR(__xludf.DUMMYFUNCTION("GOOGLETRANSLATE(D77,""tr"",""en"")"),"Knowledge at a level that will enable you to benefit from developing information technology in the use of legal resources.")</f>
        <v>Knowledge at a level that will enable you to benefit from developing information technology in the use of legal resources.</v>
      </c>
      <c r="E78" s="44"/>
      <c r="F78" s="45"/>
      <c r="G78" s="61"/>
      <c r="H78" s="61"/>
      <c r="I78" s="61"/>
      <c r="J78" s="61"/>
      <c r="K78" s="62"/>
    </row>
    <row r="79" spans="2:11" ht="30" customHeight="1" x14ac:dyDescent="0.45">
      <c r="B79" s="55"/>
      <c r="C79" s="22" t="s">
        <v>121</v>
      </c>
      <c r="D79" s="40" t="s">
        <v>122</v>
      </c>
      <c r="E79" s="41"/>
      <c r="F79" s="42"/>
      <c r="G79" s="64"/>
      <c r="H79" s="64"/>
      <c r="I79" s="64"/>
      <c r="J79" s="64"/>
      <c r="K79" s="65" t="s">
        <v>90</v>
      </c>
    </row>
    <row r="80" spans="2:11" ht="30" customHeight="1" x14ac:dyDescent="0.45">
      <c r="B80" s="56"/>
      <c r="C80" s="19" t="s">
        <v>123</v>
      </c>
      <c r="D80" s="43" t="str">
        <f ca="1">IFERROR(__xludf.DUMMYFUNCTION("GOOGLETRANSLATE(D79,""tr"",""en"")"),"Awareness of understanding the development and change of society, its problems and contributing to the solution of problems through legal solutions when necessary.")</f>
        <v>Awareness of understanding the development and change of society, its problems and contributing to the solution of problems through legal solutions when necessary.</v>
      </c>
      <c r="E80" s="44"/>
      <c r="F80" s="45"/>
      <c r="G80" s="61"/>
      <c r="H80" s="61"/>
      <c r="I80" s="61"/>
      <c r="J80" s="61"/>
      <c r="K80" s="62"/>
    </row>
    <row r="81" spans="2:12" ht="15.75" customHeight="1" x14ac:dyDescent="0.45">
      <c r="B81" s="70" t="s">
        <v>124</v>
      </c>
      <c r="C81" s="49"/>
      <c r="D81" s="49"/>
      <c r="E81" s="49"/>
      <c r="F81" s="49"/>
      <c r="G81" s="49"/>
      <c r="H81" s="49"/>
      <c r="I81" s="49"/>
      <c r="J81" s="49"/>
      <c r="K81" s="50"/>
    </row>
    <row r="82" spans="2:12" ht="15.75" customHeight="1" x14ac:dyDescent="0.45">
      <c r="B82" s="71" t="s">
        <v>125</v>
      </c>
      <c r="C82" s="52"/>
      <c r="D82" s="52"/>
      <c r="E82" s="52"/>
      <c r="F82" s="52"/>
      <c r="G82" s="52"/>
      <c r="H82" s="52"/>
      <c r="I82" s="52"/>
      <c r="J82" s="52"/>
      <c r="K82" s="53"/>
    </row>
    <row r="83" spans="2:12" ht="32.25" customHeight="1" x14ac:dyDescent="0.45">
      <c r="B83" s="78" t="s">
        <v>126</v>
      </c>
      <c r="C83" s="9" t="s">
        <v>127</v>
      </c>
      <c r="D83" s="9" t="s">
        <v>128</v>
      </c>
      <c r="E83" s="103" t="s">
        <v>129</v>
      </c>
      <c r="F83" s="59"/>
      <c r="G83" s="9" t="s">
        <v>130</v>
      </c>
      <c r="H83" s="9" t="s">
        <v>131</v>
      </c>
      <c r="I83" s="9" t="s">
        <v>132</v>
      </c>
      <c r="J83" s="9" t="s">
        <v>133</v>
      </c>
      <c r="K83" s="10" t="s">
        <v>134</v>
      </c>
    </row>
    <row r="84" spans="2:12" ht="15.75" customHeight="1" x14ac:dyDescent="0.45">
      <c r="B84" s="79"/>
      <c r="C84" s="77" t="s">
        <v>135</v>
      </c>
      <c r="D84" s="112">
        <v>1</v>
      </c>
      <c r="E84" s="75" t="s">
        <v>136</v>
      </c>
      <c r="F84" s="42"/>
      <c r="G84" s="74" t="s">
        <v>90</v>
      </c>
      <c r="H84" s="74"/>
      <c r="I84" s="74"/>
      <c r="J84" s="72"/>
      <c r="K84" s="73"/>
    </row>
    <row r="85" spans="2:12" ht="15.75" customHeight="1" x14ac:dyDescent="0.45">
      <c r="B85" s="79"/>
      <c r="C85" s="61"/>
      <c r="D85" s="61"/>
      <c r="E85" s="76" t="str">
        <f ca="1">IFERROR(__xludf.DUMMYFUNCTION("GOOGLETRANSLATE(E84,""tr"",""en"")"),"Subject, purpose and basic concepts of civil procedure law, application of procedural rules in terms of place and time, sources of civil procedure law")</f>
        <v>Subject, purpose and basic concepts of civil procedure law, application of procedural rules in terms of place and time, sources of civil procedure law</v>
      </c>
      <c r="F85" s="45"/>
      <c r="G85" s="61"/>
      <c r="H85" s="61"/>
      <c r="I85" s="61"/>
      <c r="J85" s="61"/>
      <c r="K85" s="62"/>
      <c r="L85" s="26"/>
    </row>
    <row r="86" spans="2:12" ht="15.75" customHeight="1" x14ac:dyDescent="0.45">
      <c r="B86" s="79"/>
      <c r="C86" s="77" t="s">
        <v>137</v>
      </c>
      <c r="D86" s="112">
        <v>2</v>
      </c>
      <c r="E86" s="75" t="s">
        <v>138</v>
      </c>
      <c r="F86" s="42"/>
      <c r="G86" s="74" t="s">
        <v>90</v>
      </c>
      <c r="H86" s="74" t="s">
        <v>90</v>
      </c>
      <c r="I86" s="74"/>
      <c r="J86" s="74" t="s">
        <v>90</v>
      </c>
      <c r="K86" s="123"/>
      <c r="L86" s="26"/>
    </row>
    <row r="87" spans="2:12" ht="15.75" customHeight="1" x14ac:dyDescent="0.45">
      <c r="B87" s="79"/>
      <c r="C87" s="61"/>
      <c r="D87" s="61"/>
      <c r="E87" s="76" t="str">
        <f ca="1">IFERROR(__xludf.DUMMYFUNCTION("GOOGLETRANSLATE(E86,""tr"",""en"")"),"The concept of justice and judicial channels, courts, judicial officers")</f>
        <v>The concept of justice and judicial channels, courts, judicial officers</v>
      </c>
      <c r="F87" s="45"/>
      <c r="G87" s="61"/>
      <c r="H87" s="61"/>
      <c r="I87" s="61"/>
      <c r="J87" s="61"/>
      <c r="K87" s="117"/>
      <c r="L87" s="26"/>
    </row>
    <row r="88" spans="2:12" ht="15.75" customHeight="1" x14ac:dyDescent="0.45">
      <c r="B88" s="79"/>
      <c r="C88" s="77" t="s">
        <v>139</v>
      </c>
      <c r="D88" s="112">
        <v>3</v>
      </c>
      <c r="E88" s="75" t="s">
        <v>140</v>
      </c>
      <c r="F88" s="42"/>
      <c r="G88" s="74"/>
      <c r="H88" s="74"/>
      <c r="I88" s="74"/>
      <c r="J88" s="74" t="s">
        <v>90</v>
      </c>
      <c r="K88" s="123"/>
      <c r="L88" s="26"/>
    </row>
    <row r="89" spans="2:12" ht="15.75" customHeight="1" x14ac:dyDescent="0.45">
      <c r="B89" s="79"/>
      <c r="C89" s="61"/>
      <c r="D89" s="61"/>
      <c r="E89" s="76" t="str">
        <f ca="1">IFERROR(__xludf.DUMMYFUNCTION("GOOGLETRANSLATE(E88,""tr"",""en"")"),"Prohibition and refusal of the judge, legal liability of the judge")</f>
        <v>Prohibition and refusal of the judge, legal liability of the judge</v>
      </c>
      <c r="F89" s="45"/>
      <c r="G89" s="61"/>
      <c r="H89" s="61"/>
      <c r="I89" s="61"/>
      <c r="J89" s="61"/>
      <c r="K89" s="117"/>
      <c r="L89" s="26"/>
    </row>
    <row r="90" spans="2:12" ht="15.75" customHeight="1" x14ac:dyDescent="0.45">
      <c r="B90" s="79"/>
      <c r="C90" s="77" t="s">
        <v>141</v>
      </c>
      <c r="D90" s="112">
        <v>4</v>
      </c>
      <c r="E90" s="75" t="s">
        <v>142</v>
      </c>
      <c r="F90" s="42"/>
      <c r="G90" s="74" t="s">
        <v>90</v>
      </c>
      <c r="H90" s="74"/>
      <c r="I90" s="74" t="s">
        <v>90</v>
      </c>
      <c r="J90" s="74"/>
      <c r="K90" s="123" t="s">
        <v>90</v>
      </c>
      <c r="L90" s="26"/>
    </row>
    <row r="91" spans="2:12" ht="15.75" customHeight="1" x14ac:dyDescent="0.45">
      <c r="B91" s="79"/>
      <c r="C91" s="61"/>
      <c r="D91" s="61"/>
      <c r="E91" s="76" t="str">
        <f ca="1">IFERROR(__xludf.DUMMYFUNCTION("GOOGLETRANSLATE(E90,""tr"",""en"")"),"Deadlines, Judicial vacation, principles governing civil procedure law")</f>
        <v>Deadlines, Judicial vacation, principles governing civil procedure law</v>
      </c>
      <c r="F91" s="45"/>
      <c r="G91" s="61"/>
      <c r="H91" s="61"/>
      <c r="I91" s="61"/>
      <c r="J91" s="61"/>
      <c r="K91" s="117"/>
      <c r="L91" s="26"/>
    </row>
    <row r="92" spans="2:12" ht="15.75" customHeight="1" x14ac:dyDescent="0.45">
      <c r="B92" s="79"/>
      <c r="C92" s="77" t="s">
        <v>143</v>
      </c>
      <c r="D92" s="112">
        <v>5</v>
      </c>
      <c r="E92" s="75" t="s">
        <v>144</v>
      </c>
      <c r="F92" s="42"/>
      <c r="G92" s="74"/>
      <c r="H92" s="74"/>
      <c r="I92" s="74" t="s">
        <v>90</v>
      </c>
      <c r="J92" s="74"/>
      <c r="K92" s="120" t="s">
        <v>90</v>
      </c>
      <c r="L92" s="26"/>
    </row>
    <row r="93" spans="2:12" ht="15.75" customHeight="1" x14ac:dyDescent="0.45">
      <c r="B93" s="79"/>
      <c r="C93" s="66"/>
      <c r="D93" s="66"/>
      <c r="E93" s="76" t="str">
        <f ca="1">IFERROR(__xludf.DUMMYFUNCTION("GOOGLETRANSLATE(E92,""tr"",""en"")"),"Principles governing civil procedure law, reinstatement, notification")</f>
        <v>Principles governing civil procedure law, reinstatement, notification</v>
      </c>
      <c r="F93" s="45"/>
      <c r="G93" s="66"/>
      <c r="H93" s="66"/>
      <c r="I93" s="66"/>
      <c r="J93" s="66"/>
      <c r="K93" s="47"/>
      <c r="L93" s="26"/>
    </row>
    <row r="94" spans="2:12" ht="15.75" customHeight="1" x14ac:dyDescent="0.45">
      <c r="B94" s="79"/>
      <c r="C94" s="160" t="s">
        <v>145</v>
      </c>
      <c r="D94" s="161">
        <v>6</v>
      </c>
      <c r="E94" s="101" t="s">
        <v>146</v>
      </c>
      <c r="F94" s="102"/>
      <c r="G94" s="115" t="s">
        <v>90</v>
      </c>
      <c r="H94" s="115"/>
      <c r="I94" s="115"/>
      <c r="J94" s="115"/>
      <c r="K94" s="116" t="s">
        <v>90</v>
      </c>
      <c r="L94" s="26"/>
    </row>
    <row r="95" spans="2:12" ht="15.75" customHeight="1" x14ac:dyDescent="0.45">
      <c r="B95" s="79"/>
      <c r="C95" s="61"/>
      <c r="D95" s="61"/>
      <c r="E95" s="76" t="str">
        <f ca="1">IFERROR(__xludf.DUMMYFUNCTION("GOOGLETRANSLATE(E94,""tr"",""en"")"),"The concept of competent court and determination of competent court")</f>
        <v>The concept of competent court and determination of competent court</v>
      </c>
      <c r="F95" s="45"/>
      <c r="G95" s="61"/>
      <c r="H95" s="61"/>
      <c r="I95" s="61"/>
      <c r="J95" s="61"/>
      <c r="K95" s="117"/>
      <c r="L95" s="26"/>
    </row>
    <row r="96" spans="2:12" ht="15.75" customHeight="1" x14ac:dyDescent="0.45">
      <c r="B96" s="79"/>
      <c r="C96" s="77" t="s">
        <v>147</v>
      </c>
      <c r="D96" s="63">
        <v>7</v>
      </c>
      <c r="E96" s="75" t="s">
        <v>148</v>
      </c>
      <c r="F96" s="42"/>
      <c r="G96" s="74" t="s">
        <v>90</v>
      </c>
      <c r="H96" s="74"/>
      <c r="I96" s="74"/>
      <c r="J96" s="72"/>
      <c r="K96" s="121" t="s">
        <v>90</v>
      </c>
      <c r="L96" s="26"/>
    </row>
    <row r="97" spans="2:12" ht="15.75" customHeight="1" x14ac:dyDescent="0.45">
      <c r="B97" s="79"/>
      <c r="C97" s="61"/>
      <c r="D97" s="61"/>
      <c r="E97" s="76" t="str">
        <f ca="1">IFERROR(__xludf.DUMMYFUNCTION("GOOGLETRANSLATE(E96,""tr"",""en"")"),"The concept of competent court and determination of competent court")</f>
        <v>The concept of competent court and determination of competent court</v>
      </c>
      <c r="F97" s="45"/>
      <c r="G97" s="61"/>
      <c r="H97" s="61"/>
      <c r="I97" s="61"/>
      <c r="J97" s="61"/>
      <c r="K97" s="122"/>
      <c r="L97" s="26"/>
    </row>
    <row r="98" spans="2:12" ht="15.75" customHeight="1" x14ac:dyDescent="0.45">
      <c r="B98" s="79"/>
      <c r="C98" s="77" t="s">
        <v>149</v>
      </c>
      <c r="D98" s="63">
        <v>8</v>
      </c>
      <c r="E98" s="75" t="s">
        <v>150</v>
      </c>
      <c r="F98" s="42"/>
      <c r="G98" s="74" t="s">
        <v>90</v>
      </c>
      <c r="H98" s="74" t="s">
        <v>90</v>
      </c>
      <c r="I98" s="74" t="s">
        <v>90</v>
      </c>
      <c r="J98" s="74" t="s">
        <v>90</v>
      </c>
      <c r="K98" s="123" t="s">
        <v>90</v>
      </c>
      <c r="L98" s="26"/>
    </row>
    <row r="99" spans="2:12" ht="15.75" customHeight="1" x14ac:dyDescent="0.45">
      <c r="B99" s="79"/>
      <c r="C99" s="61"/>
      <c r="D99" s="61"/>
      <c r="E99" s="76" t="str">
        <f ca="1">IFERROR(__xludf.DUMMYFUNCTION("GOOGLETRANSLATE(E98,""tr"",""en"")"),"Midterm Exam")</f>
        <v>Midterm Exam</v>
      </c>
      <c r="F99" s="45"/>
      <c r="G99" s="61"/>
      <c r="H99" s="61"/>
      <c r="I99" s="61"/>
      <c r="J99" s="61"/>
      <c r="K99" s="117"/>
      <c r="L99" s="26"/>
    </row>
    <row r="100" spans="2:12" ht="15.75" customHeight="1" x14ac:dyDescent="0.45">
      <c r="B100" s="79"/>
      <c r="C100" s="77" t="s">
        <v>151</v>
      </c>
      <c r="D100" s="63">
        <v>9</v>
      </c>
      <c r="E100" s="75" t="s">
        <v>152</v>
      </c>
      <c r="F100" s="42"/>
      <c r="G100" s="74"/>
      <c r="H100" s="74"/>
      <c r="I100" s="74" t="s">
        <v>90</v>
      </c>
      <c r="J100" s="74"/>
      <c r="K100" s="123"/>
      <c r="L100" s="26"/>
    </row>
    <row r="101" spans="2:12" ht="15.75" customHeight="1" x14ac:dyDescent="0.45">
      <c r="B101" s="79"/>
      <c r="C101" s="61"/>
      <c r="D101" s="61"/>
      <c r="E101" s="76" t="str">
        <f ca="1">IFERROR(__xludf.DUMMYFUNCTION("GOOGLETRANSLATE(E100,""tr"",""en"")"),"The concept of party in civil procedure law and its characteristics")</f>
        <v>The concept of party in civil procedure law and its characteristics</v>
      </c>
      <c r="F101" s="45"/>
      <c r="G101" s="61"/>
      <c r="H101" s="61"/>
      <c r="I101" s="61"/>
      <c r="J101" s="61"/>
      <c r="K101" s="117"/>
      <c r="L101" s="26"/>
    </row>
    <row r="102" spans="2:12" ht="15.75" customHeight="1" x14ac:dyDescent="0.45">
      <c r="B102" s="79"/>
      <c r="C102" s="77" t="s">
        <v>153</v>
      </c>
      <c r="D102" s="63">
        <v>10</v>
      </c>
      <c r="E102" s="75" t="s">
        <v>154</v>
      </c>
      <c r="F102" s="42"/>
      <c r="G102" s="74"/>
      <c r="H102" s="74"/>
      <c r="I102" s="74" t="s">
        <v>90</v>
      </c>
      <c r="J102" s="74"/>
      <c r="K102" s="123"/>
      <c r="L102" s="26"/>
    </row>
    <row r="103" spans="2:12" ht="15.75" customHeight="1" x14ac:dyDescent="0.45">
      <c r="B103" s="79"/>
      <c r="C103" s="61"/>
      <c r="D103" s="61"/>
      <c r="E103" s="76" t="str">
        <f ca="1">IFERROR(__xludf.DUMMYFUNCTION("GOOGLETRANSLATE(E102,""tr"",""en"")"),"Parties’ capacities in civil procedure law")</f>
        <v>Parties’ capacities in civil procedure law</v>
      </c>
      <c r="F103" s="45"/>
      <c r="G103" s="61"/>
      <c r="H103" s="61"/>
      <c r="I103" s="61"/>
      <c r="J103" s="61"/>
      <c r="K103" s="117"/>
      <c r="L103" s="26"/>
    </row>
    <row r="104" spans="2:12" ht="15.75" customHeight="1" x14ac:dyDescent="0.45">
      <c r="B104" s="79"/>
      <c r="C104" s="77" t="s">
        <v>155</v>
      </c>
      <c r="D104" s="63">
        <v>11</v>
      </c>
      <c r="E104" s="75" t="s">
        <v>156</v>
      </c>
      <c r="F104" s="42"/>
      <c r="G104" s="74" t="s">
        <v>90</v>
      </c>
      <c r="H104" s="74"/>
      <c r="I104" s="74" t="s">
        <v>90</v>
      </c>
      <c r="J104" s="74"/>
      <c r="K104" s="123"/>
      <c r="L104" s="26"/>
    </row>
    <row r="105" spans="2:12" ht="15.75" customHeight="1" x14ac:dyDescent="0.45">
      <c r="B105" s="79"/>
      <c r="C105" s="61"/>
      <c r="D105" s="61"/>
      <c r="E105" s="76" t="str">
        <f ca="1">IFERROR(__xludf.DUMMYFUNCTION("GOOGLETRANSLATE(E104,""tr"",""en"")"),"The concept of lawsuit in civil procedure law, general information about lawsuits, consequences of filing a lawsuit")</f>
        <v>The concept of lawsuit in civil procedure law, general information about lawsuits, consequences of filing a lawsuit</v>
      </c>
      <c r="F105" s="45"/>
      <c r="G105" s="61"/>
      <c r="H105" s="61"/>
      <c r="I105" s="61"/>
      <c r="J105" s="61"/>
      <c r="K105" s="117"/>
      <c r="L105" s="26"/>
    </row>
    <row r="106" spans="2:12" ht="15.75" customHeight="1" x14ac:dyDescent="0.45">
      <c r="B106" s="79"/>
      <c r="C106" s="77" t="s">
        <v>157</v>
      </c>
      <c r="D106" s="63">
        <v>12</v>
      </c>
      <c r="E106" s="75" t="s">
        <v>158</v>
      </c>
      <c r="F106" s="42"/>
      <c r="G106" s="74"/>
      <c r="H106" s="74" t="s">
        <v>90</v>
      </c>
      <c r="I106" s="74"/>
      <c r="J106" s="74"/>
      <c r="K106" s="123"/>
      <c r="L106" s="26"/>
    </row>
    <row r="107" spans="2:12" ht="15.75" customHeight="1" x14ac:dyDescent="0.45">
      <c r="B107" s="79"/>
      <c r="C107" s="61"/>
      <c r="D107" s="61"/>
      <c r="E107" s="76" t="str">
        <f ca="1">IFERROR(__xludf.DUMMYFUNCTION("GOOGLETRANSLATE(E106,""tr"",""en"")"),"Types of cases in civil procedure law")</f>
        <v>Types of cases in civil procedure law</v>
      </c>
      <c r="F107" s="45"/>
      <c r="G107" s="61"/>
      <c r="H107" s="61"/>
      <c r="I107" s="61"/>
      <c r="J107" s="61"/>
      <c r="K107" s="117"/>
      <c r="L107" s="26"/>
    </row>
    <row r="108" spans="2:12" ht="15.75" customHeight="1" x14ac:dyDescent="0.45">
      <c r="B108" s="79"/>
      <c r="C108" s="77" t="s">
        <v>159</v>
      </c>
      <c r="D108" s="63">
        <v>13</v>
      </c>
      <c r="E108" s="75" t="s">
        <v>160</v>
      </c>
      <c r="F108" s="42"/>
      <c r="G108" s="74"/>
      <c r="H108" s="74"/>
      <c r="I108" s="74" t="s">
        <v>90</v>
      </c>
      <c r="J108" s="74"/>
      <c r="K108" s="123"/>
      <c r="L108" s="26"/>
    </row>
    <row r="109" spans="2:12" ht="15.75" customHeight="1" x14ac:dyDescent="0.45">
      <c r="B109" s="79"/>
      <c r="C109" s="61"/>
      <c r="D109" s="61"/>
      <c r="E109" s="76" t="str">
        <f ca="1">IFERROR(__xludf.DUMMYFUNCTION("GOOGLETRANSLATE(E108,""tr"",""en"")"),"Conditions of the case")</f>
        <v>Conditions of the case</v>
      </c>
      <c r="F109" s="45"/>
      <c r="G109" s="61"/>
      <c r="H109" s="61"/>
      <c r="I109" s="61"/>
      <c r="J109" s="61"/>
      <c r="K109" s="117"/>
      <c r="L109" s="26"/>
    </row>
    <row r="110" spans="2:12" ht="15.75" customHeight="1" x14ac:dyDescent="0.45">
      <c r="B110" s="79"/>
      <c r="C110" s="77" t="s">
        <v>161</v>
      </c>
      <c r="D110" s="63">
        <v>14</v>
      </c>
      <c r="E110" s="75" t="s">
        <v>162</v>
      </c>
      <c r="F110" s="42"/>
      <c r="G110" s="115"/>
      <c r="H110" s="115"/>
      <c r="I110" s="115" t="s">
        <v>90</v>
      </c>
      <c r="J110" s="115"/>
      <c r="K110" s="116"/>
      <c r="L110" s="26"/>
    </row>
    <row r="111" spans="2:12" ht="15.75" customHeight="1" x14ac:dyDescent="0.45">
      <c r="B111" s="79"/>
      <c r="C111" s="61"/>
      <c r="D111" s="61"/>
      <c r="E111" s="76" t="str">
        <f ca="1">IFERROR(__xludf.DUMMYFUNCTION("GOOGLETRANSLATE(E110,""tr"",""en"")"),"Opening of the case, petition and its elements")</f>
        <v>Opening of the case, petition and its elements</v>
      </c>
      <c r="F111" s="45"/>
      <c r="G111" s="61"/>
      <c r="H111" s="61"/>
      <c r="I111" s="61"/>
      <c r="J111" s="61"/>
      <c r="K111" s="117"/>
      <c r="L111" s="26"/>
    </row>
    <row r="112" spans="2:12" ht="15.75" customHeight="1" x14ac:dyDescent="0.45">
      <c r="B112" s="79"/>
      <c r="C112" s="77" t="s">
        <v>163</v>
      </c>
      <c r="D112" s="63">
        <v>15</v>
      </c>
      <c r="E112" s="101" t="s">
        <v>164</v>
      </c>
      <c r="F112" s="102"/>
      <c r="G112" s="115"/>
      <c r="H112" s="115"/>
      <c r="I112" s="115" t="s">
        <v>90</v>
      </c>
      <c r="J112" s="115"/>
      <c r="K112" s="116"/>
      <c r="L112" s="26"/>
    </row>
    <row r="113" spans="2:12" ht="15.75" customHeight="1" x14ac:dyDescent="0.45">
      <c r="B113" s="80"/>
      <c r="C113" s="61"/>
      <c r="D113" s="61"/>
      <c r="E113" s="76" t="str">
        <f ca="1">IFERROR(__xludf.DUMMYFUNCTION("GOOGLETRANSLATE(E112,""tr"",""en"")"),"The concept of the response petition, the counterclaim and the prohibition on the extension and amendment of the claim and defense")</f>
        <v>The concept of the response petition, the counterclaim and the prohibition on the extension and amendment of the claim and defense</v>
      </c>
      <c r="F113" s="45"/>
      <c r="G113" s="66"/>
      <c r="H113" s="66"/>
      <c r="I113" s="66"/>
      <c r="J113" s="66"/>
      <c r="K113" s="118"/>
      <c r="L113" s="26"/>
    </row>
    <row r="114" spans="2:12" ht="27" customHeight="1" x14ac:dyDescent="0.45">
      <c r="B114" s="78" t="s">
        <v>165</v>
      </c>
      <c r="C114" s="27" t="s">
        <v>166</v>
      </c>
      <c r="D114" s="103" t="s">
        <v>167</v>
      </c>
      <c r="E114" s="58"/>
      <c r="F114" s="27" t="s">
        <v>168</v>
      </c>
      <c r="G114" s="103" t="s">
        <v>169</v>
      </c>
      <c r="H114" s="58"/>
      <c r="I114" s="59"/>
      <c r="J114" s="124" t="s">
        <v>170</v>
      </c>
      <c r="K114" s="125"/>
    </row>
    <row r="115" spans="2:12" ht="24" customHeight="1" x14ac:dyDescent="0.45">
      <c r="B115" s="79"/>
      <c r="C115" s="77" t="s">
        <v>171</v>
      </c>
      <c r="D115" s="75" t="s">
        <v>150</v>
      </c>
      <c r="E115" s="42"/>
      <c r="F115" s="104">
        <v>0.4</v>
      </c>
      <c r="G115" s="119" t="s">
        <v>172</v>
      </c>
      <c r="H115" s="41"/>
      <c r="I115" s="42"/>
      <c r="J115" s="126" t="s">
        <v>173</v>
      </c>
      <c r="K115" s="127"/>
    </row>
    <row r="116" spans="2:12" ht="15.75" customHeight="1" x14ac:dyDescent="0.45">
      <c r="B116" s="79"/>
      <c r="C116" s="61"/>
      <c r="D116" s="76" t="s">
        <v>174</v>
      </c>
      <c r="E116" s="45"/>
      <c r="F116" s="61"/>
      <c r="G116" s="117"/>
      <c r="H116" s="44"/>
      <c r="I116" s="45"/>
      <c r="J116" s="128"/>
      <c r="K116" s="129"/>
    </row>
    <row r="117" spans="2:12" ht="26.25" customHeight="1" x14ac:dyDescent="0.45">
      <c r="B117" s="79"/>
      <c r="C117" s="77" t="s">
        <v>175</v>
      </c>
      <c r="D117" s="75" t="s">
        <v>176</v>
      </c>
      <c r="E117" s="42"/>
      <c r="F117" s="105"/>
      <c r="G117" s="119" t="s">
        <v>177</v>
      </c>
      <c r="H117" s="41"/>
      <c r="I117" s="42"/>
      <c r="J117" s="128"/>
      <c r="K117" s="129"/>
    </row>
    <row r="118" spans="2:12" ht="15.75" customHeight="1" x14ac:dyDescent="0.45">
      <c r="B118" s="79"/>
      <c r="C118" s="61"/>
      <c r="D118" s="76" t="s">
        <v>178</v>
      </c>
      <c r="E118" s="45"/>
      <c r="F118" s="61"/>
      <c r="G118" s="130" t="s">
        <v>177</v>
      </c>
      <c r="H118" s="44"/>
      <c r="I118" s="45"/>
      <c r="J118" s="128"/>
      <c r="K118" s="129"/>
    </row>
    <row r="119" spans="2:12" ht="24" customHeight="1" x14ac:dyDescent="0.45">
      <c r="B119" s="79"/>
      <c r="C119" s="77" t="s">
        <v>179</v>
      </c>
      <c r="D119" s="75" t="s">
        <v>180</v>
      </c>
      <c r="E119" s="42"/>
      <c r="F119" s="105">
        <v>0.6</v>
      </c>
      <c r="G119" s="119" t="s">
        <v>181</v>
      </c>
      <c r="H119" s="41"/>
      <c r="I119" s="42"/>
      <c r="J119" s="128"/>
      <c r="K119" s="129"/>
    </row>
    <row r="120" spans="2:12" ht="36" customHeight="1" x14ac:dyDescent="0.45">
      <c r="B120" s="79"/>
      <c r="C120" s="61"/>
      <c r="D120" s="76" t="s">
        <v>182</v>
      </c>
      <c r="E120" s="45"/>
      <c r="F120" s="61"/>
      <c r="G120" s="117"/>
      <c r="H120" s="44"/>
      <c r="I120" s="45"/>
      <c r="J120" s="128"/>
      <c r="K120" s="129"/>
    </row>
    <row r="121" spans="2:12" ht="15.75" customHeight="1" x14ac:dyDescent="0.45">
      <c r="B121" s="79"/>
      <c r="C121" s="113" t="s">
        <v>183</v>
      </c>
      <c r="D121" s="114"/>
      <c r="E121" s="114"/>
      <c r="F121" s="98"/>
      <c r="G121" s="131">
        <v>1</v>
      </c>
      <c r="H121" s="41"/>
      <c r="I121" s="41"/>
      <c r="J121" s="41"/>
      <c r="K121" s="127"/>
    </row>
    <row r="122" spans="2:12" ht="29.25" customHeight="1" x14ac:dyDescent="0.45">
      <c r="B122" s="7" t="s">
        <v>184</v>
      </c>
      <c r="C122" s="173" t="s">
        <v>185</v>
      </c>
      <c r="D122" s="109"/>
      <c r="E122" s="109"/>
      <c r="F122" s="109"/>
      <c r="G122" s="109"/>
      <c r="H122" s="109"/>
      <c r="I122" s="109"/>
      <c r="J122" s="109"/>
      <c r="K122" s="125"/>
    </row>
    <row r="123" spans="2:12" ht="15.75" customHeight="1" x14ac:dyDescent="0.45">
      <c r="B123" s="28" t="s">
        <v>186</v>
      </c>
      <c r="C123" s="174" t="str">
        <f ca="1">IFERROR(__xludf.DUMMYFUNCTION("GOOGLETRANSLATE(C122,""tr"",""en"")"),"Each course topic determined in the learning outcomes is tested with midterm and final exams. The weighted grade point average of each student is determined by the weights given to each learning assessment method.")</f>
        <v>Each course topic determined in the learning outcomes is tested with midterm and final exams. The weighted grade point average of each student is determined by the weights given to each learning assessment method.</v>
      </c>
      <c r="D123" s="168"/>
      <c r="E123" s="168"/>
      <c r="F123" s="168"/>
      <c r="G123" s="168"/>
      <c r="H123" s="168"/>
      <c r="I123" s="168"/>
      <c r="J123" s="168"/>
      <c r="K123" s="169"/>
    </row>
    <row r="124" spans="2:12" ht="15.75" customHeight="1" x14ac:dyDescent="0.45">
      <c r="B124" s="81" t="s">
        <v>187</v>
      </c>
      <c r="C124" s="175" t="s">
        <v>188</v>
      </c>
      <c r="D124" s="109"/>
      <c r="E124" s="109"/>
      <c r="F124" s="109"/>
      <c r="G124" s="100"/>
      <c r="H124" s="29" t="s">
        <v>189</v>
      </c>
      <c r="I124" s="29" t="s">
        <v>190</v>
      </c>
      <c r="J124" s="29" t="s">
        <v>189</v>
      </c>
      <c r="K124" s="30" t="s">
        <v>190</v>
      </c>
    </row>
    <row r="125" spans="2:12" ht="15.75" customHeight="1" x14ac:dyDescent="0.45">
      <c r="B125" s="55"/>
      <c r="C125" s="128"/>
      <c r="D125" s="111"/>
      <c r="E125" s="111"/>
      <c r="F125" s="111"/>
      <c r="G125" s="102"/>
      <c r="H125" s="31" t="s">
        <v>191</v>
      </c>
      <c r="I125" s="31" t="s">
        <v>192</v>
      </c>
      <c r="J125" s="31" t="s">
        <v>191</v>
      </c>
      <c r="K125" s="32" t="s">
        <v>192</v>
      </c>
    </row>
    <row r="126" spans="2:12" ht="15" customHeight="1" x14ac:dyDescent="0.45">
      <c r="B126" s="55"/>
      <c r="C126" s="128"/>
      <c r="D126" s="111"/>
      <c r="E126" s="111"/>
      <c r="F126" s="111"/>
      <c r="G126" s="102"/>
      <c r="H126" s="33" t="s">
        <v>193</v>
      </c>
      <c r="I126" s="33" t="s">
        <v>177</v>
      </c>
      <c r="J126" s="33" t="s">
        <v>194</v>
      </c>
      <c r="K126" s="34" t="s">
        <v>195</v>
      </c>
    </row>
    <row r="127" spans="2:12" ht="15.75" customHeight="1" x14ac:dyDescent="0.45">
      <c r="B127" s="55"/>
      <c r="C127" s="176" t="str">
        <f ca="1">IFERROR(__xludf.DUMMYFUNCTION("GOOGLETRANSLATE(C124,""tr"",""en"")"),"The relevant instructor determines one of the letter grades in the table above for the course taken by the student, by evaluating the student's success in midterm exams, mid-term studies and final exams, and by taking into account the general success leve"&amp;"l of the class.")</f>
        <v>The relevant instructor determines one of the letter grades in the table above for the course taken by the student, by evaluating the student's success in midterm exams, mid-term studies and final exams, and by taking into account the general success level of the class.</v>
      </c>
      <c r="D127" s="111"/>
      <c r="E127" s="111"/>
      <c r="F127" s="111"/>
      <c r="G127" s="129"/>
      <c r="H127" s="33" t="s">
        <v>196</v>
      </c>
      <c r="I127" s="33" t="s">
        <v>197</v>
      </c>
      <c r="J127" s="33" t="s">
        <v>198</v>
      </c>
      <c r="K127" s="34" t="s">
        <v>199</v>
      </c>
    </row>
    <row r="128" spans="2:12" ht="15.75" customHeight="1" x14ac:dyDescent="0.45">
      <c r="B128" s="55"/>
      <c r="C128" s="128"/>
      <c r="D128" s="111"/>
      <c r="E128" s="111"/>
      <c r="F128" s="111"/>
      <c r="G128" s="129"/>
      <c r="H128" s="33" t="s">
        <v>200</v>
      </c>
      <c r="I128" s="33" t="s">
        <v>201</v>
      </c>
      <c r="J128" s="33" t="s">
        <v>202</v>
      </c>
      <c r="K128" s="34" t="s">
        <v>203</v>
      </c>
    </row>
    <row r="129" spans="2:11" ht="15.75" customHeight="1" x14ac:dyDescent="0.45">
      <c r="B129" s="55"/>
      <c r="C129" s="128"/>
      <c r="D129" s="111"/>
      <c r="E129" s="111"/>
      <c r="F129" s="111"/>
      <c r="G129" s="129"/>
      <c r="H129" s="33" t="s">
        <v>204</v>
      </c>
      <c r="I129" s="33" t="s">
        <v>205</v>
      </c>
      <c r="J129" s="33" t="s">
        <v>206</v>
      </c>
      <c r="K129" s="34" t="s">
        <v>207</v>
      </c>
    </row>
    <row r="130" spans="2:11" ht="15.75" customHeight="1" x14ac:dyDescent="0.45">
      <c r="B130" s="55"/>
      <c r="C130" s="128"/>
      <c r="D130" s="111"/>
      <c r="E130" s="111"/>
      <c r="F130" s="111"/>
      <c r="G130" s="129"/>
      <c r="H130" s="33" t="s">
        <v>208</v>
      </c>
      <c r="I130" s="33" t="s">
        <v>209</v>
      </c>
      <c r="J130" s="33" t="s">
        <v>210</v>
      </c>
      <c r="K130" s="34" t="s">
        <v>211</v>
      </c>
    </row>
    <row r="131" spans="2:11" ht="27" customHeight="1" x14ac:dyDescent="0.45">
      <c r="B131" s="55"/>
      <c r="C131" s="118"/>
      <c r="D131" s="168"/>
      <c r="E131" s="168"/>
      <c r="F131" s="168"/>
      <c r="G131" s="169"/>
      <c r="H131" s="35" t="s">
        <v>212</v>
      </c>
      <c r="I131" s="35" t="s">
        <v>213</v>
      </c>
      <c r="J131" s="35" t="s">
        <v>214</v>
      </c>
      <c r="K131" s="36" t="s">
        <v>215</v>
      </c>
    </row>
    <row r="132" spans="2:11" ht="36" customHeight="1" x14ac:dyDescent="0.45">
      <c r="B132" s="82" t="s">
        <v>216</v>
      </c>
      <c r="C132" s="37" t="s">
        <v>166</v>
      </c>
      <c r="D132" s="96" t="s">
        <v>217</v>
      </c>
      <c r="E132" s="59"/>
      <c r="F132" s="103" t="s">
        <v>218</v>
      </c>
      <c r="G132" s="58"/>
      <c r="H132" s="58"/>
      <c r="I132" s="58"/>
      <c r="J132" s="59"/>
      <c r="K132" s="10" t="s">
        <v>219</v>
      </c>
    </row>
    <row r="133" spans="2:11" ht="15.75" customHeight="1" x14ac:dyDescent="0.45">
      <c r="B133" s="79"/>
      <c r="C133" s="177" t="s">
        <v>220</v>
      </c>
      <c r="D133" s="164"/>
      <c r="E133" s="164"/>
      <c r="F133" s="164"/>
      <c r="G133" s="164"/>
      <c r="H133" s="164"/>
      <c r="I133" s="164"/>
      <c r="J133" s="164"/>
      <c r="K133" s="166"/>
    </row>
    <row r="134" spans="2:11" ht="15.75" customHeight="1" x14ac:dyDescent="0.45">
      <c r="B134" s="79"/>
      <c r="C134" s="77">
        <v>1</v>
      </c>
      <c r="D134" s="94" t="s">
        <v>221</v>
      </c>
      <c r="E134" s="42"/>
      <c r="F134" s="147" t="s">
        <v>222</v>
      </c>
      <c r="G134" s="41"/>
      <c r="H134" s="41"/>
      <c r="I134" s="41"/>
      <c r="J134" s="42"/>
      <c r="K134" s="178" t="s">
        <v>223</v>
      </c>
    </row>
    <row r="135" spans="2:11" ht="15.75" customHeight="1" x14ac:dyDescent="0.45">
      <c r="B135" s="79"/>
      <c r="C135" s="61"/>
      <c r="D135" s="91" t="s">
        <v>224</v>
      </c>
      <c r="E135" s="45"/>
      <c r="F135" s="174" t="str">
        <f ca="1">IFERROR(__xludf.DUMMYFUNCTION("GOOGLETRANSLATE(F134,""tr"",""en"")"),"The course is taught orally.")</f>
        <v>The course is taught orally.</v>
      </c>
      <c r="G135" s="168"/>
      <c r="H135" s="168"/>
      <c r="I135" s="168"/>
      <c r="J135" s="169"/>
      <c r="K135" s="62"/>
    </row>
    <row r="136" spans="2:11" ht="15.75" customHeight="1" x14ac:dyDescent="0.45">
      <c r="B136" s="79"/>
      <c r="C136" s="77">
        <v>2</v>
      </c>
      <c r="D136" s="106" t="s">
        <v>225</v>
      </c>
      <c r="E136" s="42"/>
      <c r="F136" s="147"/>
      <c r="G136" s="41"/>
      <c r="H136" s="41"/>
      <c r="I136" s="41"/>
      <c r="J136" s="42"/>
      <c r="K136" s="178"/>
    </row>
    <row r="137" spans="2:11" ht="15.75" customHeight="1" x14ac:dyDescent="0.45">
      <c r="B137" s="79"/>
      <c r="C137" s="61"/>
      <c r="D137" s="107" t="s">
        <v>226</v>
      </c>
      <c r="E137" s="45"/>
      <c r="F137" s="43"/>
      <c r="G137" s="44"/>
      <c r="H137" s="44"/>
      <c r="I137" s="44"/>
      <c r="J137" s="45"/>
      <c r="K137" s="62"/>
    </row>
    <row r="138" spans="2:11" ht="15.75" customHeight="1" x14ac:dyDescent="0.45">
      <c r="B138" s="79"/>
      <c r="C138" s="77">
        <v>3</v>
      </c>
      <c r="D138" s="106" t="s">
        <v>227</v>
      </c>
      <c r="E138" s="42"/>
      <c r="F138" s="147" t="s">
        <v>228</v>
      </c>
      <c r="G138" s="41"/>
      <c r="H138" s="41"/>
      <c r="I138" s="41"/>
      <c r="J138" s="42"/>
      <c r="K138" s="178" t="s">
        <v>229</v>
      </c>
    </row>
    <row r="139" spans="2:11" ht="15" customHeight="1" x14ac:dyDescent="0.45">
      <c r="B139" s="79"/>
      <c r="C139" s="61"/>
      <c r="D139" s="107" t="s">
        <v>230</v>
      </c>
      <c r="E139" s="45"/>
      <c r="F139" s="174" t="str">
        <f ca="1">IFERROR(__xludf.DUMMYFUNCTION("GOOGLETRANSLATE(F138,""tr"",""en"")"),"Practical work related to the course is analyzed.")</f>
        <v>Practical work related to the course is analyzed.</v>
      </c>
      <c r="G139" s="168"/>
      <c r="H139" s="168"/>
      <c r="I139" s="168"/>
      <c r="J139" s="169"/>
      <c r="K139" s="62"/>
    </row>
    <row r="140" spans="2:11" ht="15.75" customHeight="1" x14ac:dyDescent="0.45">
      <c r="B140" s="79"/>
      <c r="C140" s="77">
        <v>4</v>
      </c>
      <c r="D140" s="106" t="s">
        <v>231</v>
      </c>
      <c r="E140" s="42"/>
      <c r="F140" s="147"/>
      <c r="G140" s="41"/>
      <c r="H140" s="41"/>
      <c r="I140" s="41"/>
      <c r="J140" s="42"/>
      <c r="K140" s="178"/>
    </row>
    <row r="141" spans="2:11" ht="15.75" customHeight="1" x14ac:dyDescent="0.45">
      <c r="B141" s="79"/>
      <c r="C141" s="61"/>
      <c r="D141" s="107" t="s">
        <v>232</v>
      </c>
      <c r="E141" s="45"/>
      <c r="F141" s="43"/>
      <c r="G141" s="44"/>
      <c r="H141" s="44"/>
      <c r="I141" s="44"/>
      <c r="J141" s="45"/>
      <c r="K141" s="62"/>
    </row>
    <row r="142" spans="2:11" ht="15.75" customHeight="1" x14ac:dyDescent="0.45">
      <c r="B142" s="79"/>
      <c r="C142" s="77">
        <v>5</v>
      </c>
      <c r="D142" s="106" t="s">
        <v>233</v>
      </c>
      <c r="E142" s="42"/>
      <c r="F142" s="147"/>
      <c r="G142" s="41"/>
      <c r="H142" s="41"/>
      <c r="I142" s="41"/>
      <c r="J142" s="42"/>
      <c r="K142" s="178"/>
    </row>
    <row r="143" spans="2:11" ht="15.75" customHeight="1" x14ac:dyDescent="0.45">
      <c r="B143" s="79"/>
      <c r="C143" s="61"/>
      <c r="D143" s="107" t="s">
        <v>234</v>
      </c>
      <c r="E143" s="45"/>
      <c r="F143" s="43"/>
      <c r="G143" s="44"/>
      <c r="H143" s="44"/>
      <c r="I143" s="44"/>
      <c r="J143" s="45"/>
      <c r="K143" s="62"/>
    </row>
    <row r="144" spans="2:11" ht="15.75" customHeight="1" x14ac:dyDescent="0.45">
      <c r="B144" s="79"/>
      <c r="C144" s="77">
        <v>6</v>
      </c>
      <c r="D144" s="106" t="s">
        <v>235</v>
      </c>
      <c r="E144" s="42"/>
      <c r="F144" s="147"/>
      <c r="G144" s="41"/>
      <c r="H144" s="41"/>
      <c r="I144" s="41"/>
      <c r="J144" s="42"/>
      <c r="K144" s="178"/>
    </row>
    <row r="145" spans="2:11" ht="15.75" customHeight="1" x14ac:dyDescent="0.45">
      <c r="B145" s="79"/>
      <c r="C145" s="61"/>
      <c r="D145" s="107" t="s">
        <v>236</v>
      </c>
      <c r="E145" s="45"/>
      <c r="F145" s="43"/>
      <c r="G145" s="44"/>
      <c r="H145" s="44"/>
      <c r="I145" s="44"/>
      <c r="J145" s="45"/>
      <c r="K145" s="62"/>
    </row>
    <row r="146" spans="2:11" ht="15.75" customHeight="1" x14ac:dyDescent="0.45">
      <c r="B146" s="79"/>
      <c r="C146" s="177" t="s">
        <v>237</v>
      </c>
      <c r="D146" s="164"/>
      <c r="E146" s="164"/>
      <c r="F146" s="164"/>
      <c r="G146" s="164"/>
      <c r="H146" s="164"/>
      <c r="I146" s="164"/>
      <c r="J146" s="164"/>
      <c r="K146" s="166"/>
    </row>
    <row r="147" spans="2:11" ht="15.75" customHeight="1" x14ac:dyDescent="0.45">
      <c r="B147" s="79"/>
      <c r="C147" s="77">
        <v>7</v>
      </c>
      <c r="D147" s="94" t="s">
        <v>150</v>
      </c>
      <c r="E147" s="42"/>
      <c r="F147" s="147"/>
      <c r="G147" s="41"/>
      <c r="H147" s="41"/>
      <c r="I147" s="41"/>
      <c r="J147" s="42"/>
      <c r="K147" s="179">
        <v>2</v>
      </c>
    </row>
    <row r="148" spans="2:11" ht="15.75" customHeight="1" x14ac:dyDescent="0.45">
      <c r="B148" s="79"/>
      <c r="C148" s="61"/>
      <c r="D148" s="91" t="s">
        <v>174</v>
      </c>
      <c r="E148" s="45"/>
      <c r="F148" s="43"/>
      <c r="G148" s="44"/>
      <c r="H148" s="44"/>
      <c r="I148" s="44"/>
      <c r="J148" s="45"/>
      <c r="K148" s="62"/>
    </row>
    <row r="149" spans="2:11" ht="15.75" customHeight="1" x14ac:dyDescent="0.45">
      <c r="B149" s="79"/>
      <c r="C149" s="77">
        <v>9</v>
      </c>
      <c r="D149" s="94" t="s">
        <v>238</v>
      </c>
      <c r="E149" s="42"/>
      <c r="F149" s="147" t="s">
        <v>239</v>
      </c>
      <c r="G149" s="41"/>
      <c r="H149" s="41"/>
      <c r="I149" s="41"/>
      <c r="J149" s="42"/>
      <c r="K149" s="179">
        <v>20</v>
      </c>
    </row>
    <row r="150" spans="2:11" ht="15.75" customHeight="1" x14ac:dyDescent="0.45">
      <c r="B150" s="79"/>
      <c r="C150" s="61"/>
      <c r="D150" s="91" t="s">
        <v>240</v>
      </c>
      <c r="E150" s="45"/>
      <c r="F150" s="174" t="str">
        <f ca="1">IFERROR(__xludf.DUMMYFUNCTION("GOOGLETRANSLATE(F149,""tr"",""en"")"),"Planning the work to be carried out on course-related topics")</f>
        <v>Planning the work to be carried out on course-related topics</v>
      </c>
      <c r="G150" s="168"/>
      <c r="H150" s="168"/>
      <c r="I150" s="168"/>
      <c r="J150" s="169"/>
      <c r="K150" s="62"/>
    </row>
    <row r="151" spans="2:11" ht="15.75" customHeight="1" x14ac:dyDescent="0.45">
      <c r="B151" s="79"/>
      <c r="C151" s="77">
        <v>10</v>
      </c>
      <c r="D151" s="94" t="s">
        <v>241</v>
      </c>
      <c r="E151" s="42"/>
      <c r="F151" s="147" t="s">
        <v>242</v>
      </c>
      <c r="G151" s="41"/>
      <c r="H151" s="41"/>
      <c r="I151" s="41"/>
      <c r="J151" s="42"/>
      <c r="K151" s="179">
        <v>70</v>
      </c>
    </row>
    <row r="152" spans="2:11" ht="15.75" customHeight="1" x14ac:dyDescent="0.45">
      <c r="B152" s="79"/>
      <c r="C152" s="61"/>
      <c r="D152" s="91" t="s">
        <v>243</v>
      </c>
      <c r="E152" s="45"/>
      <c r="F152" s="174" t="str">
        <f ca="1">IFERROR(__xludf.DUMMYFUNCTION("GOOGLETRANSLATE(F151,""tr"",""en"")"),"Repetition of what was taught in class and preparation for exams")</f>
        <v>Repetition of what was taught in class and preparation for exams</v>
      </c>
      <c r="G152" s="168"/>
      <c r="H152" s="168"/>
      <c r="I152" s="168"/>
      <c r="J152" s="169"/>
      <c r="K152" s="62"/>
    </row>
    <row r="153" spans="2:11" ht="15.75" customHeight="1" x14ac:dyDescent="0.45">
      <c r="B153" s="79"/>
      <c r="C153" s="77">
        <v>11</v>
      </c>
      <c r="D153" s="94" t="s">
        <v>180</v>
      </c>
      <c r="E153" s="42"/>
      <c r="F153" s="147"/>
      <c r="G153" s="41"/>
      <c r="H153" s="41"/>
      <c r="I153" s="41"/>
      <c r="J153" s="42"/>
      <c r="K153" s="179">
        <v>2</v>
      </c>
    </row>
    <row r="154" spans="2:11" ht="15.75" customHeight="1" x14ac:dyDescent="0.45">
      <c r="B154" s="79"/>
      <c r="C154" s="61"/>
      <c r="D154" s="91" t="s">
        <v>182</v>
      </c>
      <c r="E154" s="45"/>
      <c r="F154" s="43"/>
      <c r="G154" s="44"/>
      <c r="H154" s="44"/>
      <c r="I154" s="44"/>
      <c r="J154" s="45"/>
      <c r="K154" s="62"/>
    </row>
    <row r="155" spans="2:11" ht="15.75" customHeight="1" x14ac:dyDescent="0.45">
      <c r="B155" s="79"/>
      <c r="C155" s="77">
        <v>12</v>
      </c>
      <c r="D155" s="94" t="s">
        <v>244</v>
      </c>
      <c r="E155" s="42"/>
      <c r="F155" s="147"/>
      <c r="G155" s="41"/>
      <c r="H155" s="41"/>
      <c r="I155" s="41"/>
      <c r="J155" s="42"/>
      <c r="K155" s="179"/>
    </row>
    <row r="156" spans="2:11" ht="15.75" customHeight="1" x14ac:dyDescent="0.45">
      <c r="B156" s="79"/>
      <c r="C156" s="61"/>
      <c r="D156" s="91" t="s">
        <v>245</v>
      </c>
      <c r="E156" s="45"/>
      <c r="F156" s="43"/>
      <c r="G156" s="44"/>
      <c r="H156" s="44"/>
      <c r="I156" s="44"/>
      <c r="J156" s="45"/>
      <c r="K156" s="62"/>
    </row>
    <row r="157" spans="2:11" ht="15.75" customHeight="1" x14ac:dyDescent="0.45">
      <c r="B157" s="79"/>
      <c r="C157" s="162" t="s">
        <v>246</v>
      </c>
      <c r="D157" s="41"/>
      <c r="E157" s="41"/>
      <c r="F157" s="41"/>
      <c r="G157" s="41"/>
      <c r="H157" s="41"/>
      <c r="I157" s="41"/>
      <c r="J157" s="42"/>
      <c r="K157" s="38">
        <v>150</v>
      </c>
    </row>
    <row r="158" spans="2:11" ht="15.75" customHeight="1" x14ac:dyDescent="0.45">
      <c r="B158" s="48" t="s">
        <v>247</v>
      </c>
      <c r="C158" s="49"/>
      <c r="D158" s="49"/>
      <c r="E158" s="49"/>
      <c r="F158" s="49"/>
      <c r="G158" s="49"/>
      <c r="H158" s="49"/>
      <c r="I158" s="49"/>
      <c r="J158" s="49"/>
      <c r="K158" s="50"/>
    </row>
    <row r="159" spans="2:11" ht="15.75" customHeight="1" x14ac:dyDescent="0.45">
      <c r="B159" s="51" t="s">
        <v>248</v>
      </c>
      <c r="C159" s="52"/>
      <c r="D159" s="52"/>
      <c r="E159" s="52"/>
      <c r="F159" s="52"/>
      <c r="G159" s="52"/>
      <c r="H159" s="52"/>
      <c r="I159" s="52"/>
      <c r="J159" s="52"/>
      <c r="K159" s="53"/>
    </row>
    <row r="160" spans="2:11" ht="26.25" customHeight="1" x14ac:dyDescent="0.45">
      <c r="B160" s="83" t="s">
        <v>249</v>
      </c>
      <c r="C160" s="91" t="s">
        <v>250</v>
      </c>
      <c r="D160" s="45"/>
      <c r="E160" s="43" t="s">
        <v>251</v>
      </c>
      <c r="F160" s="44"/>
      <c r="G160" s="44"/>
      <c r="H160" s="44"/>
      <c r="I160" s="44"/>
      <c r="J160" s="44"/>
      <c r="K160" s="132"/>
    </row>
    <row r="161" spans="2:11" ht="26.25" customHeight="1" x14ac:dyDescent="0.45">
      <c r="B161" s="55"/>
      <c r="C161" s="92" t="s">
        <v>252</v>
      </c>
      <c r="D161" s="93"/>
      <c r="E161" s="163" t="s">
        <v>253</v>
      </c>
      <c r="F161" s="164"/>
      <c r="G161" s="93"/>
      <c r="H161" s="92" t="s">
        <v>254</v>
      </c>
      <c r="I161" s="93"/>
      <c r="J161" s="165"/>
      <c r="K161" s="166"/>
    </row>
    <row r="162" spans="2:11" ht="15.75" customHeight="1" x14ac:dyDescent="0.45">
      <c r="B162" s="55"/>
      <c r="C162" s="94" t="s">
        <v>255</v>
      </c>
      <c r="D162" s="42"/>
      <c r="E162" s="40"/>
      <c r="F162" s="41"/>
      <c r="G162" s="41"/>
      <c r="H162" s="41"/>
      <c r="I162" s="41"/>
      <c r="J162" s="41"/>
      <c r="K162" s="127"/>
    </row>
    <row r="163" spans="2:11" ht="25.5" customHeight="1" x14ac:dyDescent="0.45">
      <c r="B163" s="56"/>
      <c r="C163" s="95" t="s">
        <v>245</v>
      </c>
      <c r="D163" s="90"/>
      <c r="E163" s="167"/>
      <c r="F163" s="168"/>
      <c r="G163" s="168"/>
      <c r="H163" s="168"/>
      <c r="I163" s="168"/>
      <c r="J163" s="168"/>
      <c r="K163" s="169"/>
    </row>
    <row r="164" spans="2:11" ht="24.75" customHeight="1" x14ac:dyDescent="0.45">
      <c r="B164" s="81" t="s">
        <v>256</v>
      </c>
      <c r="C164" s="96" t="s">
        <v>257</v>
      </c>
      <c r="D164" s="59"/>
      <c r="E164" s="108" t="s">
        <v>258</v>
      </c>
      <c r="F164" s="109"/>
      <c r="G164" s="109"/>
      <c r="H164" s="109"/>
      <c r="I164" s="109"/>
      <c r="J164" s="109"/>
      <c r="K164" s="125"/>
    </row>
    <row r="165" spans="2:11" ht="78" customHeight="1" x14ac:dyDescent="0.45">
      <c r="B165" s="56"/>
      <c r="C165" s="97" t="s">
        <v>259</v>
      </c>
      <c r="D165" s="98"/>
      <c r="E165" s="108" t="s">
        <v>260</v>
      </c>
      <c r="F165" s="109"/>
      <c r="G165" s="109"/>
      <c r="H165" s="109"/>
      <c r="I165" s="109"/>
      <c r="J165" s="109"/>
      <c r="K165" s="125"/>
    </row>
    <row r="166" spans="2:11" ht="41.25" customHeight="1" x14ac:dyDescent="0.45">
      <c r="B166" s="83" t="s">
        <v>261</v>
      </c>
      <c r="C166" s="99" t="s">
        <v>262</v>
      </c>
      <c r="D166" s="100"/>
      <c r="E166" s="172" t="s">
        <v>263</v>
      </c>
      <c r="F166" s="109"/>
      <c r="G166" s="109"/>
      <c r="H166" s="109"/>
      <c r="I166" s="109"/>
      <c r="J166" s="109"/>
      <c r="K166" s="125"/>
    </row>
    <row r="167" spans="2:11" ht="41.25" customHeight="1" x14ac:dyDescent="0.45">
      <c r="B167" s="55"/>
      <c r="C167" s="86" t="s">
        <v>264</v>
      </c>
      <c r="D167" s="45"/>
      <c r="E167" s="170" t="str">
        <f ca="1">IFERROR(__xludf.DUMMYFUNCTION("GOOGLETRANSLATE(E166,""tr"",""en"")"),"Violations of academic integrity include, but are not limited to, cheating or attempted cheating, plagiarism, presenting false information or citations, facilitating dishonest acts by others, obtaining exams without permission, using previously completed "&amp;"work without informing the instructor, and altering the academic work of other students. Any violation of academic integrity is a serious academic offense and will result in consequences under the University's disciplinary rules.")</f>
        <v>Violations of academic integrity include, but are not limited to, cheating or attempted cheating, plagiarism, presenting false information or citations, facilitating dishonest acts by others, obtaining exams without permission, using previously completed work without informing the instructor, and altering the academic work of other students. Any violation of academic integrity is a serious academic offense and will result in consequences under the University's disciplinary rules.</v>
      </c>
      <c r="F167" s="44"/>
      <c r="G167" s="44"/>
      <c r="H167" s="44"/>
      <c r="I167" s="44"/>
      <c r="J167" s="44"/>
      <c r="K167" s="132"/>
    </row>
    <row r="168" spans="2:11" ht="15.75" customHeight="1" x14ac:dyDescent="0.45">
      <c r="B168" s="55"/>
      <c r="C168" s="87" t="s">
        <v>265</v>
      </c>
      <c r="D168" s="42"/>
      <c r="E168" s="152" t="s">
        <v>266</v>
      </c>
      <c r="F168" s="41"/>
      <c r="G168" s="41"/>
      <c r="H168" s="41"/>
      <c r="I168" s="41"/>
      <c r="J168" s="41"/>
      <c r="K168" s="127"/>
    </row>
    <row r="169" spans="2:11" ht="15.75" customHeight="1" x14ac:dyDescent="0.45">
      <c r="B169" s="55"/>
      <c r="C169" s="88" t="s">
        <v>267</v>
      </c>
      <c r="D169" s="45"/>
      <c r="E169" s="170" t="str">
        <f ca="1">IFERROR(__xludf.DUMMYFUNCTION("GOOGLETRANSLATE(E168,""tr"",""en"")"),"Appropriate conditions are provided for students with disabilities regarding the course delivery and evaluation of learning.")</f>
        <v>Appropriate conditions are provided for students with disabilities regarding the course delivery and evaluation of learning.</v>
      </c>
      <c r="F169" s="44"/>
      <c r="G169" s="44"/>
      <c r="H169" s="44"/>
      <c r="I169" s="44"/>
      <c r="J169" s="44"/>
      <c r="K169" s="132"/>
    </row>
    <row r="170" spans="2:11" ht="15.75" customHeight="1" x14ac:dyDescent="0.45">
      <c r="B170" s="55"/>
      <c r="C170" s="87" t="s">
        <v>268</v>
      </c>
      <c r="D170" s="42"/>
      <c r="E170" s="152" t="s">
        <v>269</v>
      </c>
      <c r="F170" s="41"/>
      <c r="G170" s="41"/>
      <c r="H170" s="41"/>
      <c r="I170" s="41"/>
      <c r="J170" s="41"/>
      <c r="K170" s="127"/>
    </row>
    <row r="171" spans="2:11" ht="15.75" customHeight="1" x14ac:dyDescent="0.45">
      <c r="B171" s="55"/>
      <c r="C171" s="86" t="s">
        <v>270</v>
      </c>
      <c r="D171" s="45"/>
      <c r="E171" s="170" t="str">
        <f ca="1">IFERROR(__xludf.DUMMYFUNCTION("GOOGLETRANSLATE(E170,""tr"",""en"")"),"The course does not require any special security measures.")</f>
        <v>The course does not require any special security measures.</v>
      </c>
      <c r="F171" s="44"/>
      <c r="G171" s="44"/>
      <c r="H171" s="44"/>
      <c r="I171" s="44"/>
      <c r="J171" s="44"/>
      <c r="K171" s="132"/>
    </row>
    <row r="172" spans="2:11" ht="15.75" customHeight="1" x14ac:dyDescent="0.45">
      <c r="B172" s="55"/>
      <c r="C172" s="87" t="s">
        <v>271</v>
      </c>
      <c r="D172" s="42"/>
      <c r="E172" s="152" t="s">
        <v>272</v>
      </c>
      <c r="F172" s="41"/>
      <c r="G172" s="41"/>
      <c r="H172" s="41"/>
      <c r="I172" s="41"/>
      <c r="J172" s="41"/>
      <c r="K172" s="127"/>
    </row>
    <row r="173" spans="2:11" ht="15.75" customHeight="1" x14ac:dyDescent="0.45">
      <c r="B173" s="56"/>
      <c r="C173" s="89" t="s">
        <v>273</v>
      </c>
      <c r="D173" s="90"/>
      <c r="E173" s="170" t="str">
        <f ca="1">IFERROR(__xludf.DUMMYFUNCTION("GOOGLETRANSLATE(E172,""tr"",""en"")"),"If necessary, the method of teaching the course may be changed during the semester by the faculty member, by informing the students.")</f>
        <v>If necessary, the method of teaching the course may be changed during the semester by the faculty member, by informing the students.</v>
      </c>
      <c r="F173" s="44"/>
      <c r="G173" s="44"/>
      <c r="H173" s="44"/>
      <c r="I173" s="44"/>
      <c r="J173" s="44"/>
      <c r="K173" s="132"/>
    </row>
    <row r="174" spans="2:11" ht="15.75" customHeight="1" x14ac:dyDescent="0.45">
      <c r="B174" s="1" t="s">
        <v>274</v>
      </c>
      <c r="C174" s="2"/>
      <c r="D174" s="2"/>
      <c r="E174" s="2"/>
      <c r="F174" s="2"/>
      <c r="G174" s="2"/>
      <c r="H174" s="2"/>
      <c r="I174" s="2"/>
      <c r="J174" s="2"/>
      <c r="K174" s="2"/>
    </row>
    <row r="175" spans="2:11" ht="15.75" customHeight="1" x14ac:dyDescent="0.45">
      <c r="B175" s="39"/>
      <c r="C175" s="2"/>
      <c r="D175" s="2"/>
      <c r="E175" s="2"/>
      <c r="F175" s="2"/>
      <c r="G175" s="2"/>
      <c r="H175" s="2"/>
      <c r="I175" s="2"/>
      <c r="J175" s="2"/>
      <c r="K175" s="2"/>
    </row>
    <row r="176" spans="2:11" ht="15.75" customHeight="1" x14ac:dyDescent="0.45">
      <c r="B176" s="171"/>
      <c r="C176" s="111"/>
      <c r="D176" s="111"/>
      <c r="E176" s="111"/>
      <c r="F176" s="111"/>
      <c r="G176" s="111"/>
      <c r="H176" s="111"/>
      <c r="I176" s="2"/>
      <c r="J176" s="2"/>
      <c r="K176" s="2"/>
    </row>
    <row r="177" spans="2:11" ht="15.75" customHeight="1" x14ac:dyDescent="0.45">
      <c r="B177" s="1"/>
      <c r="C177" s="2"/>
      <c r="D177" s="2"/>
      <c r="E177" s="2"/>
      <c r="F177" s="2"/>
      <c r="G177" s="2"/>
      <c r="H177" s="2"/>
      <c r="I177" s="2"/>
      <c r="J177" s="2"/>
      <c r="K177" s="2"/>
    </row>
    <row r="178" spans="2:11" ht="15.75" customHeight="1" x14ac:dyDescent="0.45">
      <c r="B178" s="1"/>
      <c r="C178" s="2"/>
      <c r="D178" s="2"/>
      <c r="E178" s="2"/>
      <c r="F178" s="2"/>
      <c r="G178" s="2"/>
      <c r="H178" s="2"/>
      <c r="I178" s="2"/>
      <c r="J178" s="2"/>
      <c r="K178" s="2"/>
    </row>
    <row r="179" spans="2:11" ht="15.75" customHeight="1" x14ac:dyDescent="0.45">
      <c r="B179" s="1"/>
      <c r="C179" s="2"/>
      <c r="D179" s="2"/>
      <c r="E179" s="2"/>
      <c r="F179" s="2"/>
      <c r="G179" s="2"/>
      <c r="H179" s="2"/>
      <c r="I179" s="2"/>
      <c r="J179" s="2"/>
      <c r="K179" s="2"/>
    </row>
    <row r="180" spans="2:11" ht="15.75" customHeight="1" x14ac:dyDescent="0.45">
      <c r="B180" s="1"/>
      <c r="C180" s="2"/>
      <c r="D180" s="2"/>
      <c r="E180" s="2"/>
      <c r="F180" s="2"/>
      <c r="G180" s="2"/>
      <c r="H180" s="2"/>
      <c r="I180" s="2"/>
      <c r="J180" s="2"/>
      <c r="K180" s="2"/>
    </row>
    <row r="181" spans="2:11" ht="15.75" customHeight="1" x14ac:dyDescent="0.45">
      <c r="B181" s="1"/>
      <c r="C181" s="2"/>
      <c r="D181" s="2"/>
      <c r="E181" s="2"/>
      <c r="F181" s="2"/>
      <c r="G181" s="2"/>
      <c r="H181" s="2"/>
      <c r="I181" s="2"/>
      <c r="J181" s="2"/>
      <c r="K181" s="2"/>
    </row>
    <row r="182" spans="2:11" ht="15.75" customHeight="1" x14ac:dyDescent="0.45">
      <c r="B182" s="1"/>
      <c r="C182" s="2"/>
      <c r="D182" s="2"/>
      <c r="E182" s="2"/>
      <c r="F182" s="2"/>
      <c r="G182" s="2"/>
      <c r="H182" s="2"/>
      <c r="I182" s="2"/>
      <c r="J182" s="2"/>
      <c r="K182" s="2"/>
    </row>
    <row r="183" spans="2:11" ht="15.75" customHeight="1" x14ac:dyDescent="0.45">
      <c r="B183" s="1"/>
      <c r="C183" s="2"/>
      <c r="D183" s="2"/>
      <c r="E183" s="2"/>
      <c r="F183" s="2"/>
      <c r="G183" s="2"/>
      <c r="H183" s="2"/>
      <c r="I183" s="2"/>
      <c r="J183" s="2"/>
      <c r="K183" s="2"/>
    </row>
    <row r="184" spans="2:11" ht="15.75" customHeight="1" x14ac:dyDescent="0.45">
      <c r="B184" s="1"/>
      <c r="C184" s="2"/>
      <c r="D184" s="2"/>
      <c r="E184" s="2"/>
      <c r="F184" s="2"/>
      <c r="G184" s="2"/>
      <c r="H184" s="2"/>
      <c r="I184" s="2"/>
      <c r="J184" s="2"/>
      <c r="K184" s="2"/>
    </row>
    <row r="185" spans="2:11" ht="15.75" customHeight="1" x14ac:dyDescent="0.45">
      <c r="B185" s="1"/>
      <c r="C185" s="2"/>
      <c r="D185" s="2"/>
      <c r="E185" s="2"/>
      <c r="F185" s="2"/>
      <c r="G185" s="2"/>
      <c r="H185" s="2"/>
      <c r="I185" s="2"/>
      <c r="J185" s="2"/>
      <c r="K185" s="2"/>
    </row>
    <row r="186" spans="2:11" ht="15.75" customHeight="1" x14ac:dyDescent="0.45">
      <c r="B186" s="1"/>
      <c r="C186" s="2"/>
      <c r="D186" s="2"/>
      <c r="E186" s="2"/>
      <c r="F186" s="2"/>
      <c r="G186" s="2"/>
      <c r="H186" s="2"/>
      <c r="I186" s="2"/>
      <c r="J186" s="2"/>
      <c r="K186" s="2"/>
    </row>
    <row r="187" spans="2:11" ht="15.75" customHeight="1" x14ac:dyDescent="0.45">
      <c r="B187" s="1"/>
      <c r="C187" s="2"/>
      <c r="D187" s="2"/>
      <c r="E187" s="2"/>
      <c r="F187" s="2"/>
      <c r="G187" s="2"/>
      <c r="H187" s="2"/>
      <c r="I187" s="2"/>
      <c r="J187" s="2"/>
      <c r="K187" s="2"/>
    </row>
    <row r="188" spans="2:11" ht="15.75" customHeight="1" x14ac:dyDescent="0.45">
      <c r="B188" s="1"/>
      <c r="C188" s="2"/>
      <c r="D188" s="2"/>
      <c r="E188" s="2"/>
      <c r="F188" s="2"/>
      <c r="G188" s="2"/>
      <c r="H188" s="2"/>
      <c r="I188" s="2"/>
      <c r="J188" s="2"/>
      <c r="K188" s="2"/>
    </row>
    <row r="189" spans="2:11" ht="15.75" customHeight="1" x14ac:dyDescent="0.45">
      <c r="B189" s="1"/>
      <c r="C189" s="2"/>
      <c r="D189" s="2"/>
      <c r="E189" s="2"/>
      <c r="F189" s="2"/>
      <c r="G189" s="2"/>
      <c r="H189" s="2"/>
      <c r="I189" s="2"/>
      <c r="J189" s="2"/>
      <c r="K189" s="2"/>
    </row>
    <row r="190" spans="2:11" ht="15.75" customHeight="1" x14ac:dyDescent="0.45">
      <c r="B190" s="1"/>
      <c r="C190" s="2"/>
      <c r="D190" s="2"/>
      <c r="E190" s="2"/>
      <c r="F190" s="2"/>
      <c r="G190" s="2"/>
      <c r="H190" s="2"/>
      <c r="I190" s="2"/>
      <c r="J190" s="2"/>
      <c r="K190" s="2"/>
    </row>
    <row r="191" spans="2:11" ht="15.75" customHeight="1" x14ac:dyDescent="0.45">
      <c r="B191" s="1"/>
      <c r="C191" s="2"/>
      <c r="D191" s="2"/>
      <c r="E191" s="2"/>
      <c r="F191" s="2"/>
      <c r="G191" s="2"/>
      <c r="H191" s="2"/>
      <c r="I191" s="2"/>
      <c r="J191" s="2"/>
      <c r="K191" s="2"/>
    </row>
    <row r="192" spans="2:11" ht="15.75" customHeight="1" x14ac:dyDescent="0.45">
      <c r="B192" s="1"/>
      <c r="C192" s="2"/>
      <c r="D192" s="2"/>
      <c r="E192" s="2"/>
      <c r="F192" s="2"/>
      <c r="G192" s="2"/>
      <c r="H192" s="2"/>
      <c r="I192" s="2"/>
      <c r="J192" s="2"/>
      <c r="K192" s="2"/>
    </row>
    <row r="193" spans="2:11" ht="15.75" customHeight="1" x14ac:dyDescent="0.45">
      <c r="B193" s="1"/>
      <c r="C193" s="2"/>
      <c r="D193" s="2"/>
      <c r="E193" s="2"/>
      <c r="F193" s="2"/>
      <c r="G193" s="2"/>
      <c r="H193" s="2"/>
      <c r="I193" s="2"/>
      <c r="J193" s="2"/>
      <c r="K193" s="2"/>
    </row>
    <row r="194" spans="2:11" ht="15.75" customHeight="1" x14ac:dyDescent="0.45">
      <c r="B194" s="1"/>
      <c r="C194" s="2"/>
      <c r="D194" s="2"/>
      <c r="E194" s="2"/>
      <c r="F194" s="2"/>
      <c r="G194" s="2"/>
      <c r="H194" s="2"/>
      <c r="I194" s="2"/>
      <c r="J194" s="2"/>
      <c r="K194" s="2"/>
    </row>
    <row r="195" spans="2:11" ht="15.75" customHeight="1" x14ac:dyDescent="0.45">
      <c r="B195" s="1"/>
      <c r="C195" s="2"/>
      <c r="D195" s="2"/>
      <c r="E195" s="2"/>
      <c r="F195" s="2"/>
      <c r="G195" s="2"/>
      <c r="H195" s="2"/>
      <c r="I195" s="2"/>
      <c r="J195" s="2"/>
      <c r="K195" s="2"/>
    </row>
    <row r="196" spans="2:11" ht="15.75" customHeight="1" x14ac:dyDescent="0.45">
      <c r="B196" s="1"/>
      <c r="C196" s="2"/>
      <c r="D196" s="2"/>
      <c r="E196" s="2"/>
      <c r="F196" s="2"/>
      <c r="G196" s="2"/>
      <c r="H196" s="2"/>
      <c r="I196" s="2"/>
      <c r="J196" s="2"/>
      <c r="K196" s="2"/>
    </row>
    <row r="197" spans="2:11" ht="15.75" customHeight="1" x14ac:dyDescent="0.45">
      <c r="B197" s="1"/>
      <c r="C197" s="2"/>
      <c r="D197" s="2"/>
      <c r="E197" s="2"/>
      <c r="F197" s="2"/>
      <c r="G197" s="2"/>
      <c r="H197" s="2"/>
      <c r="I197" s="2"/>
      <c r="J197" s="2"/>
      <c r="K197" s="2"/>
    </row>
    <row r="198" spans="2:11" ht="15.75" customHeight="1" x14ac:dyDescent="0.45">
      <c r="B198" s="1"/>
      <c r="C198" s="2"/>
      <c r="D198" s="2"/>
      <c r="E198" s="2"/>
      <c r="F198" s="2"/>
      <c r="G198" s="2"/>
      <c r="H198" s="2"/>
      <c r="I198" s="2"/>
      <c r="J198" s="2"/>
      <c r="K198" s="2"/>
    </row>
    <row r="199" spans="2:11" ht="15.75" customHeight="1" x14ac:dyDescent="0.45">
      <c r="B199" s="1"/>
      <c r="C199" s="2"/>
      <c r="D199" s="2"/>
      <c r="E199" s="2"/>
      <c r="F199" s="2"/>
      <c r="G199" s="2"/>
      <c r="H199" s="2"/>
      <c r="I199" s="2"/>
      <c r="J199" s="2"/>
      <c r="K199" s="2"/>
    </row>
    <row r="200" spans="2:11" ht="15.75" customHeight="1" x14ac:dyDescent="0.45">
      <c r="B200" s="1"/>
      <c r="C200" s="2"/>
      <c r="D200" s="2"/>
      <c r="E200" s="2"/>
      <c r="F200" s="2"/>
      <c r="G200" s="2"/>
      <c r="H200" s="2"/>
      <c r="I200" s="2"/>
      <c r="J200" s="2"/>
      <c r="K200" s="2"/>
    </row>
    <row r="201" spans="2:11" ht="15.75" customHeight="1" x14ac:dyDescent="0.45">
      <c r="B201" s="1"/>
      <c r="C201" s="2"/>
      <c r="D201" s="2"/>
      <c r="E201" s="2"/>
      <c r="F201" s="2"/>
      <c r="G201" s="2"/>
      <c r="H201" s="2"/>
      <c r="I201" s="2"/>
      <c r="J201" s="2"/>
      <c r="K201" s="2"/>
    </row>
    <row r="202" spans="2:11" ht="15.75" customHeight="1" x14ac:dyDescent="0.45">
      <c r="B202" s="1"/>
      <c r="C202" s="2"/>
      <c r="D202" s="2"/>
      <c r="E202" s="2"/>
      <c r="F202" s="2"/>
      <c r="G202" s="2"/>
      <c r="H202" s="2"/>
      <c r="I202" s="2"/>
      <c r="J202" s="2"/>
      <c r="K202" s="2"/>
    </row>
    <row r="203" spans="2:11" ht="15.75" customHeight="1" x14ac:dyDescent="0.45">
      <c r="B203" s="1"/>
      <c r="C203" s="2"/>
      <c r="D203" s="2"/>
      <c r="E203" s="2"/>
      <c r="F203" s="2"/>
      <c r="G203" s="2"/>
      <c r="H203" s="2"/>
      <c r="I203" s="2"/>
      <c r="J203" s="2"/>
      <c r="K203" s="2"/>
    </row>
    <row r="204" spans="2:11" ht="15.75" customHeight="1" x14ac:dyDescent="0.45">
      <c r="B204" s="1"/>
      <c r="C204" s="2"/>
      <c r="D204" s="2"/>
      <c r="E204" s="2"/>
      <c r="F204" s="2"/>
      <c r="G204" s="2"/>
      <c r="H204" s="2"/>
      <c r="I204" s="2"/>
      <c r="J204" s="2"/>
      <c r="K204" s="2"/>
    </row>
    <row r="205" spans="2:11" ht="15.75" customHeight="1" x14ac:dyDescent="0.45">
      <c r="B205" s="1"/>
      <c r="C205" s="2"/>
      <c r="D205" s="2"/>
      <c r="E205" s="2"/>
      <c r="F205" s="2"/>
      <c r="G205" s="2"/>
      <c r="H205" s="2"/>
      <c r="I205" s="2"/>
      <c r="J205" s="2"/>
      <c r="K205" s="2"/>
    </row>
    <row r="206" spans="2:11" ht="15.75" customHeight="1" x14ac:dyDescent="0.45">
      <c r="B206" s="1"/>
      <c r="C206" s="2"/>
      <c r="D206" s="2"/>
      <c r="E206" s="2"/>
      <c r="F206" s="2"/>
      <c r="G206" s="2"/>
      <c r="H206" s="2"/>
      <c r="I206" s="2"/>
      <c r="J206" s="2"/>
      <c r="K206" s="2"/>
    </row>
    <row r="207" spans="2:11" ht="15.75" customHeight="1" x14ac:dyDescent="0.45">
      <c r="B207" s="1"/>
      <c r="C207" s="2"/>
      <c r="D207" s="2"/>
      <c r="E207" s="2"/>
      <c r="F207" s="2"/>
      <c r="G207" s="2"/>
      <c r="H207" s="2"/>
      <c r="I207" s="2"/>
      <c r="J207" s="2"/>
      <c r="K207" s="2"/>
    </row>
    <row r="208" spans="2:11" ht="15.75" customHeight="1" x14ac:dyDescent="0.45">
      <c r="B208" s="1"/>
      <c r="C208" s="2"/>
      <c r="D208" s="2"/>
      <c r="E208" s="2"/>
      <c r="F208" s="2"/>
      <c r="G208" s="2"/>
      <c r="H208" s="2"/>
      <c r="I208" s="2"/>
      <c r="J208" s="2"/>
      <c r="K208" s="2"/>
    </row>
    <row r="209" spans="2:11" ht="15.75" customHeight="1" x14ac:dyDescent="0.45">
      <c r="B209" s="1"/>
      <c r="C209" s="2"/>
      <c r="D209" s="2"/>
      <c r="E209" s="2"/>
      <c r="F209" s="2"/>
      <c r="G209" s="2"/>
      <c r="H209" s="2"/>
      <c r="I209" s="2"/>
      <c r="J209" s="2"/>
      <c r="K209" s="2"/>
    </row>
    <row r="210" spans="2:11" ht="15.75" customHeight="1" x14ac:dyDescent="0.45">
      <c r="B210" s="1"/>
      <c r="C210" s="2"/>
      <c r="D210" s="2"/>
      <c r="E210" s="2"/>
      <c r="F210" s="2"/>
      <c r="G210" s="2"/>
      <c r="H210" s="2"/>
      <c r="I210" s="2"/>
      <c r="J210" s="2"/>
      <c r="K210" s="2"/>
    </row>
    <row r="211" spans="2:11" ht="15.75" customHeight="1" x14ac:dyDescent="0.45">
      <c r="B211" s="1"/>
      <c r="C211" s="2"/>
      <c r="D211" s="2"/>
      <c r="E211" s="2"/>
      <c r="F211" s="2"/>
      <c r="G211" s="2"/>
      <c r="H211" s="2"/>
      <c r="I211" s="2"/>
      <c r="J211" s="2"/>
      <c r="K211" s="2"/>
    </row>
    <row r="212" spans="2:11" ht="15.75" customHeight="1" x14ac:dyDescent="0.45">
      <c r="B212" s="1"/>
      <c r="C212" s="2"/>
      <c r="D212" s="2"/>
      <c r="E212" s="2"/>
      <c r="F212" s="2"/>
      <c r="G212" s="2"/>
      <c r="H212" s="2"/>
      <c r="I212" s="2"/>
      <c r="J212" s="2"/>
      <c r="K212" s="2"/>
    </row>
    <row r="213" spans="2:11" ht="15.75" customHeight="1" x14ac:dyDescent="0.45">
      <c r="B213" s="1"/>
      <c r="C213" s="2"/>
      <c r="D213" s="2"/>
      <c r="E213" s="2"/>
      <c r="F213" s="2"/>
      <c r="G213" s="2"/>
      <c r="H213" s="2"/>
      <c r="I213" s="2"/>
      <c r="J213" s="2"/>
      <c r="K213" s="2"/>
    </row>
    <row r="214" spans="2:11" ht="15.75" customHeight="1" x14ac:dyDescent="0.45">
      <c r="B214" s="1"/>
      <c r="C214" s="2"/>
      <c r="D214" s="2"/>
      <c r="E214" s="2"/>
      <c r="F214" s="2"/>
      <c r="G214" s="2"/>
      <c r="H214" s="2"/>
      <c r="I214" s="2"/>
      <c r="J214" s="2"/>
      <c r="K214" s="2"/>
    </row>
    <row r="215" spans="2:11" ht="15.75" customHeight="1" x14ac:dyDescent="0.45">
      <c r="B215" s="1"/>
      <c r="C215" s="2"/>
      <c r="D215" s="2"/>
      <c r="E215" s="2"/>
      <c r="F215" s="2"/>
      <c r="G215" s="2"/>
      <c r="H215" s="2"/>
      <c r="I215" s="2"/>
      <c r="J215" s="2"/>
      <c r="K215" s="2"/>
    </row>
    <row r="216" spans="2:11" ht="15.75" customHeight="1" x14ac:dyDescent="0.45">
      <c r="B216" s="1"/>
      <c r="C216" s="2"/>
      <c r="D216" s="2"/>
      <c r="E216" s="2"/>
      <c r="F216" s="2"/>
      <c r="G216" s="2"/>
      <c r="H216" s="2"/>
      <c r="I216" s="2"/>
      <c r="J216" s="2"/>
      <c r="K216" s="2"/>
    </row>
    <row r="217" spans="2:11" ht="15.75" customHeight="1" x14ac:dyDescent="0.45">
      <c r="B217" s="1"/>
      <c r="C217" s="2"/>
      <c r="D217" s="2"/>
      <c r="E217" s="2"/>
      <c r="F217" s="2"/>
      <c r="G217" s="2"/>
      <c r="H217" s="2"/>
      <c r="I217" s="2"/>
      <c r="J217" s="2"/>
      <c r="K217" s="2"/>
    </row>
    <row r="218" spans="2:11" ht="15.75" customHeight="1" x14ac:dyDescent="0.45">
      <c r="B218" s="1"/>
      <c r="C218" s="2"/>
      <c r="D218" s="2"/>
      <c r="E218" s="2"/>
      <c r="F218" s="2"/>
      <c r="G218" s="2"/>
      <c r="H218" s="2"/>
      <c r="I218" s="2"/>
      <c r="J218" s="2"/>
      <c r="K218" s="2"/>
    </row>
    <row r="219" spans="2:11" ht="15.75" customHeight="1" x14ac:dyDescent="0.45">
      <c r="B219" s="1"/>
      <c r="C219" s="2"/>
      <c r="D219" s="2"/>
      <c r="E219" s="2"/>
      <c r="F219" s="2"/>
      <c r="G219" s="2"/>
      <c r="H219" s="2"/>
      <c r="I219" s="2"/>
      <c r="J219" s="2"/>
      <c r="K219" s="2"/>
    </row>
    <row r="220" spans="2:11" ht="15.75" customHeight="1" x14ac:dyDescent="0.45">
      <c r="B220" s="1"/>
      <c r="C220" s="2"/>
      <c r="D220" s="2"/>
      <c r="E220" s="2"/>
      <c r="F220" s="2"/>
      <c r="G220" s="2"/>
      <c r="H220" s="2"/>
      <c r="I220" s="2"/>
      <c r="J220" s="2"/>
      <c r="K220" s="2"/>
    </row>
    <row r="221" spans="2:11" ht="15.75" customHeight="1" x14ac:dyDescent="0.45">
      <c r="B221" s="1"/>
      <c r="C221" s="2"/>
      <c r="D221" s="2"/>
      <c r="E221" s="2"/>
      <c r="F221" s="2"/>
      <c r="G221" s="2"/>
      <c r="H221" s="2"/>
      <c r="I221" s="2"/>
      <c r="J221" s="2"/>
      <c r="K221" s="2"/>
    </row>
    <row r="222" spans="2:11" ht="15.75" customHeight="1" x14ac:dyDescent="0.45">
      <c r="B222" s="1"/>
      <c r="C222" s="2"/>
      <c r="D222" s="2"/>
      <c r="E222" s="2"/>
      <c r="F222" s="2"/>
      <c r="G222" s="2"/>
      <c r="H222" s="2"/>
      <c r="I222" s="2"/>
      <c r="J222" s="2"/>
      <c r="K222" s="2"/>
    </row>
    <row r="223" spans="2:11" ht="15.75" customHeight="1" x14ac:dyDescent="0.45">
      <c r="B223" s="1"/>
      <c r="C223" s="2"/>
      <c r="D223" s="2"/>
      <c r="E223" s="2"/>
      <c r="F223" s="2"/>
      <c r="G223" s="2"/>
      <c r="H223" s="2"/>
      <c r="I223" s="2"/>
      <c r="J223" s="2"/>
      <c r="K223" s="2"/>
    </row>
    <row r="224" spans="2:11" ht="15.75" customHeight="1" x14ac:dyDescent="0.45">
      <c r="B224" s="1"/>
      <c r="C224" s="2"/>
      <c r="D224" s="2"/>
      <c r="E224" s="2"/>
      <c r="F224" s="2"/>
      <c r="G224" s="2"/>
      <c r="H224" s="2"/>
      <c r="I224" s="2"/>
      <c r="J224" s="2"/>
      <c r="K224" s="2"/>
    </row>
    <row r="225" spans="2:11" ht="15.75" customHeight="1" x14ac:dyDescent="0.45">
      <c r="B225" s="1"/>
      <c r="C225" s="2"/>
      <c r="D225" s="2"/>
      <c r="E225" s="2"/>
      <c r="F225" s="2"/>
      <c r="G225" s="2"/>
      <c r="H225" s="2"/>
      <c r="I225" s="2"/>
      <c r="J225" s="2"/>
      <c r="K225" s="2"/>
    </row>
    <row r="226" spans="2:11" ht="15.75" customHeight="1" x14ac:dyDescent="0.45">
      <c r="B226" s="1"/>
      <c r="C226" s="2"/>
      <c r="D226" s="2"/>
      <c r="E226" s="2"/>
      <c r="F226" s="2"/>
      <c r="G226" s="2"/>
      <c r="H226" s="2"/>
      <c r="I226" s="2"/>
      <c r="J226" s="2"/>
      <c r="K226" s="2"/>
    </row>
    <row r="227" spans="2:11" ht="15.75" customHeight="1" x14ac:dyDescent="0.45">
      <c r="B227" s="1"/>
      <c r="C227" s="2"/>
      <c r="D227" s="2"/>
      <c r="E227" s="2"/>
      <c r="F227" s="2"/>
      <c r="G227" s="2"/>
      <c r="H227" s="2"/>
      <c r="I227" s="2"/>
      <c r="J227" s="2"/>
      <c r="K227" s="2"/>
    </row>
    <row r="228" spans="2:11" ht="15.75" customHeight="1" x14ac:dyDescent="0.45">
      <c r="B228" s="1"/>
      <c r="C228" s="2"/>
      <c r="D228" s="2"/>
      <c r="E228" s="2"/>
      <c r="F228" s="2"/>
      <c r="G228" s="2"/>
      <c r="H228" s="2"/>
      <c r="I228" s="2"/>
      <c r="J228" s="2"/>
      <c r="K228" s="2"/>
    </row>
    <row r="229" spans="2:11" ht="15.75" customHeight="1" x14ac:dyDescent="0.45">
      <c r="B229" s="1"/>
      <c r="C229" s="2"/>
      <c r="D229" s="2"/>
      <c r="E229" s="2"/>
      <c r="F229" s="2"/>
      <c r="G229" s="2"/>
      <c r="H229" s="2"/>
      <c r="I229" s="2"/>
      <c r="J229" s="2"/>
      <c r="K229" s="2"/>
    </row>
    <row r="230" spans="2:11" ht="15.75" customHeight="1" x14ac:dyDescent="0.45">
      <c r="B230" s="1"/>
      <c r="C230" s="2"/>
      <c r="D230" s="2"/>
      <c r="E230" s="2"/>
      <c r="F230" s="2"/>
      <c r="G230" s="2"/>
      <c r="H230" s="2"/>
      <c r="I230" s="2"/>
      <c r="J230" s="2"/>
      <c r="K230" s="2"/>
    </row>
    <row r="231" spans="2:11" ht="15.75" customHeight="1" x14ac:dyDescent="0.45">
      <c r="B231" s="1"/>
      <c r="C231" s="2"/>
      <c r="D231" s="2"/>
      <c r="E231" s="2"/>
      <c r="F231" s="2"/>
      <c r="G231" s="2"/>
      <c r="H231" s="2"/>
      <c r="I231" s="2"/>
      <c r="J231" s="2"/>
      <c r="K231" s="2"/>
    </row>
    <row r="232" spans="2:11" ht="15.75" customHeight="1" x14ac:dyDescent="0.45">
      <c r="B232" s="1"/>
      <c r="C232" s="2"/>
      <c r="D232" s="2"/>
      <c r="E232" s="2"/>
      <c r="F232" s="2"/>
      <c r="G232" s="2"/>
      <c r="H232" s="2"/>
      <c r="I232" s="2"/>
      <c r="J232" s="2"/>
      <c r="K232" s="2"/>
    </row>
    <row r="233" spans="2:11" ht="15.75" customHeight="1" x14ac:dyDescent="0.45">
      <c r="B233" s="1"/>
      <c r="C233" s="2"/>
      <c r="D233" s="2"/>
      <c r="E233" s="2"/>
      <c r="F233" s="2"/>
      <c r="G233" s="2"/>
      <c r="H233" s="2"/>
      <c r="I233" s="2"/>
      <c r="J233" s="2"/>
      <c r="K233" s="2"/>
    </row>
    <row r="234" spans="2:11" ht="15.75" customHeight="1" x14ac:dyDescent="0.45">
      <c r="B234" s="1"/>
      <c r="C234" s="2"/>
      <c r="D234" s="2"/>
      <c r="E234" s="2"/>
      <c r="F234" s="2"/>
      <c r="G234" s="2"/>
      <c r="H234" s="2"/>
      <c r="I234" s="2"/>
      <c r="J234" s="2"/>
      <c r="K234" s="2"/>
    </row>
    <row r="235" spans="2:11" ht="15.75" customHeight="1" x14ac:dyDescent="0.45">
      <c r="B235" s="1"/>
      <c r="C235" s="2"/>
      <c r="D235" s="2"/>
      <c r="E235" s="2"/>
      <c r="F235" s="2"/>
      <c r="G235" s="2"/>
      <c r="H235" s="2"/>
      <c r="I235" s="2"/>
      <c r="J235" s="2"/>
      <c r="K235" s="2"/>
    </row>
    <row r="236" spans="2:11" ht="15.75" customHeight="1" x14ac:dyDescent="0.45">
      <c r="B236" s="1"/>
      <c r="C236" s="2"/>
      <c r="D236" s="2"/>
      <c r="E236" s="2"/>
      <c r="F236" s="2"/>
      <c r="G236" s="2"/>
      <c r="H236" s="2"/>
      <c r="I236" s="2"/>
      <c r="J236" s="2"/>
      <c r="K236" s="2"/>
    </row>
    <row r="237" spans="2:11" ht="15.75" customHeight="1" x14ac:dyDescent="0.45">
      <c r="B237" s="1"/>
      <c r="C237" s="2"/>
      <c r="D237" s="2"/>
      <c r="E237" s="2"/>
      <c r="F237" s="2"/>
      <c r="G237" s="2"/>
      <c r="H237" s="2"/>
      <c r="I237" s="2"/>
      <c r="J237" s="2"/>
      <c r="K237" s="2"/>
    </row>
    <row r="238" spans="2:11" ht="15.75" customHeight="1" x14ac:dyDescent="0.45">
      <c r="B238" s="1"/>
      <c r="C238" s="2"/>
      <c r="D238" s="2"/>
      <c r="E238" s="2"/>
      <c r="F238" s="2"/>
      <c r="G238" s="2"/>
      <c r="H238" s="2"/>
      <c r="I238" s="2"/>
      <c r="J238" s="2"/>
      <c r="K238" s="2"/>
    </row>
    <row r="239" spans="2:11" ht="15.75" customHeight="1" x14ac:dyDescent="0.45">
      <c r="B239" s="1"/>
      <c r="C239" s="2"/>
      <c r="D239" s="2"/>
      <c r="E239" s="2"/>
      <c r="F239" s="2"/>
      <c r="G239" s="2"/>
      <c r="H239" s="2"/>
      <c r="I239" s="2"/>
      <c r="J239" s="2"/>
      <c r="K239" s="2"/>
    </row>
    <row r="240" spans="2:11" ht="15.75" customHeight="1" x14ac:dyDescent="0.45">
      <c r="B240" s="1"/>
      <c r="C240" s="2"/>
      <c r="D240" s="2"/>
      <c r="E240" s="2"/>
      <c r="F240" s="2"/>
      <c r="G240" s="2"/>
      <c r="H240" s="2"/>
      <c r="I240" s="2"/>
      <c r="J240" s="2"/>
      <c r="K240" s="2"/>
    </row>
    <row r="241" spans="2:11" ht="15.75" customHeight="1" x14ac:dyDescent="0.45">
      <c r="B241" s="1"/>
      <c r="C241" s="2"/>
      <c r="D241" s="2"/>
      <c r="E241" s="2"/>
      <c r="F241" s="2"/>
      <c r="G241" s="2"/>
      <c r="H241" s="2"/>
      <c r="I241" s="2"/>
      <c r="J241" s="2"/>
      <c r="K241" s="2"/>
    </row>
    <row r="242" spans="2:11" ht="15.75" customHeight="1" x14ac:dyDescent="0.45">
      <c r="B242" s="1"/>
      <c r="C242" s="2"/>
      <c r="D242" s="2"/>
      <c r="E242" s="2"/>
      <c r="F242" s="2"/>
      <c r="G242" s="2"/>
      <c r="H242" s="2"/>
      <c r="I242" s="2"/>
      <c r="J242" s="2"/>
      <c r="K242" s="2"/>
    </row>
    <row r="243" spans="2:11" ht="15.75" customHeight="1" x14ac:dyDescent="0.45">
      <c r="B243" s="1"/>
      <c r="C243" s="2"/>
      <c r="D243" s="2"/>
      <c r="E243" s="2"/>
      <c r="F243" s="2"/>
      <c r="G243" s="2"/>
      <c r="H243" s="2"/>
      <c r="I243" s="2"/>
      <c r="J243" s="2"/>
      <c r="K243" s="2"/>
    </row>
    <row r="244" spans="2:11" ht="15.75" customHeight="1" x14ac:dyDescent="0.45">
      <c r="B244" s="1"/>
      <c r="C244" s="2"/>
      <c r="D244" s="2"/>
      <c r="E244" s="2"/>
      <c r="F244" s="2"/>
      <c r="G244" s="2"/>
      <c r="H244" s="2"/>
      <c r="I244" s="2"/>
      <c r="J244" s="2"/>
      <c r="K244" s="2"/>
    </row>
    <row r="245" spans="2:11" ht="15.75" customHeight="1" x14ac:dyDescent="0.45">
      <c r="B245" s="1"/>
      <c r="C245" s="2"/>
      <c r="D245" s="2"/>
      <c r="E245" s="2"/>
      <c r="F245" s="2"/>
      <c r="G245" s="2"/>
      <c r="H245" s="2"/>
      <c r="I245" s="2"/>
      <c r="J245" s="2"/>
      <c r="K245" s="2"/>
    </row>
    <row r="246" spans="2:11" ht="15.75" customHeight="1" x14ac:dyDescent="0.45">
      <c r="B246" s="1"/>
      <c r="C246" s="2"/>
      <c r="D246" s="2"/>
      <c r="E246" s="2"/>
      <c r="F246" s="2"/>
      <c r="G246" s="2"/>
      <c r="H246" s="2"/>
      <c r="I246" s="2"/>
      <c r="J246" s="2"/>
      <c r="K246" s="2"/>
    </row>
    <row r="247" spans="2:11" ht="15.75" customHeight="1" x14ac:dyDescent="0.45">
      <c r="B247" s="1"/>
      <c r="C247" s="2"/>
      <c r="D247" s="2"/>
      <c r="E247" s="2"/>
      <c r="F247" s="2"/>
      <c r="G247" s="2"/>
      <c r="H247" s="2"/>
      <c r="I247" s="2"/>
      <c r="J247" s="2"/>
      <c r="K247" s="2"/>
    </row>
    <row r="248" spans="2:11" ht="15.75" customHeight="1" x14ac:dyDescent="0.45">
      <c r="B248" s="1"/>
      <c r="C248" s="2"/>
      <c r="D248" s="2"/>
      <c r="E248" s="2"/>
      <c r="F248" s="2"/>
      <c r="G248" s="2"/>
      <c r="H248" s="2"/>
      <c r="I248" s="2"/>
      <c r="J248" s="2"/>
      <c r="K248" s="2"/>
    </row>
    <row r="249" spans="2:11" ht="15.75" customHeight="1" x14ac:dyDescent="0.45">
      <c r="B249" s="1"/>
      <c r="C249" s="2"/>
      <c r="D249" s="2"/>
      <c r="E249" s="2"/>
      <c r="F249" s="2"/>
      <c r="G249" s="2"/>
      <c r="H249" s="2"/>
      <c r="I249" s="2"/>
      <c r="J249" s="2"/>
      <c r="K249" s="2"/>
    </row>
    <row r="250" spans="2:11" ht="15.75" customHeight="1" x14ac:dyDescent="0.45">
      <c r="B250" s="1"/>
      <c r="C250" s="2"/>
      <c r="D250" s="2"/>
      <c r="E250" s="2"/>
      <c r="F250" s="2"/>
      <c r="G250" s="2"/>
      <c r="H250" s="2"/>
      <c r="I250" s="2"/>
      <c r="J250" s="2"/>
      <c r="K250" s="2"/>
    </row>
    <row r="251" spans="2:11" ht="15.75" customHeight="1" x14ac:dyDescent="0.45">
      <c r="B251" s="1"/>
      <c r="C251" s="2"/>
      <c r="D251" s="2"/>
      <c r="E251" s="2"/>
      <c r="F251" s="2"/>
      <c r="G251" s="2"/>
      <c r="H251" s="2"/>
      <c r="I251" s="2"/>
      <c r="J251" s="2"/>
      <c r="K251" s="2"/>
    </row>
    <row r="252" spans="2:11" ht="15.75" customHeight="1" x14ac:dyDescent="0.45">
      <c r="B252" s="1"/>
      <c r="C252" s="2"/>
      <c r="D252" s="2"/>
      <c r="E252" s="2"/>
      <c r="F252" s="2"/>
      <c r="G252" s="2"/>
      <c r="H252" s="2"/>
      <c r="I252" s="2"/>
      <c r="J252" s="2"/>
      <c r="K252" s="2"/>
    </row>
    <row r="253" spans="2:11" ht="15.75" customHeight="1" x14ac:dyDescent="0.45">
      <c r="B253" s="1"/>
      <c r="C253" s="2"/>
      <c r="D253" s="2"/>
      <c r="E253" s="2"/>
      <c r="F253" s="2"/>
      <c r="G253" s="2"/>
      <c r="H253" s="2"/>
      <c r="I253" s="2"/>
      <c r="J253" s="2"/>
      <c r="K253" s="2"/>
    </row>
    <row r="254" spans="2:11" ht="15.75" customHeight="1" x14ac:dyDescent="0.45">
      <c r="B254" s="1"/>
      <c r="C254" s="2"/>
      <c r="D254" s="2"/>
      <c r="E254" s="2"/>
      <c r="F254" s="2"/>
      <c r="G254" s="2"/>
      <c r="H254" s="2"/>
      <c r="I254" s="2"/>
      <c r="J254" s="2"/>
      <c r="K254" s="2"/>
    </row>
    <row r="255" spans="2:11" ht="15.75" customHeight="1" x14ac:dyDescent="0.45">
      <c r="B255" s="1"/>
      <c r="C255" s="2"/>
      <c r="D255" s="2"/>
      <c r="E255" s="2"/>
      <c r="F255" s="2"/>
      <c r="G255" s="2"/>
      <c r="H255" s="2"/>
      <c r="I255" s="2"/>
      <c r="J255" s="2"/>
      <c r="K255" s="2"/>
    </row>
    <row r="256" spans="2:11" ht="15.75" customHeight="1" x14ac:dyDescent="0.45">
      <c r="B256" s="1"/>
      <c r="C256" s="2"/>
      <c r="D256" s="2"/>
      <c r="E256" s="2"/>
      <c r="F256" s="2"/>
      <c r="G256" s="2"/>
      <c r="H256" s="2"/>
      <c r="I256" s="2"/>
      <c r="J256" s="2"/>
      <c r="K256" s="2"/>
    </row>
    <row r="257" spans="2:11" ht="15.75" customHeight="1" x14ac:dyDescent="0.45">
      <c r="B257" s="1"/>
      <c r="C257" s="2"/>
      <c r="D257" s="2"/>
      <c r="E257" s="2"/>
      <c r="F257" s="2"/>
      <c r="G257" s="2"/>
      <c r="H257" s="2"/>
      <c r="I257" s="2"/>
      <c r="J257" s="2"/>
      <c r="K257" s="2"/>
    </row>
    <row r="258" spans="2:11" ht="15.75" customHeight="1" x14ac:dyDescent="0.45">
      <c r="B258" s="1"/>
      <c r="C258" s="2"/>
      <c r="D258" s="2"/>
      <c r="E258" s="2"/>
      <c r="F258" s="2"/>
      <c r="G258" s="2"/>
      <c r="H258" s="2"/>
      <c r="I258" s="2"/>
      <c r="J258" s="2"/>
      <c r="K258" s="2"/>
    </row>
    <row r="259" spans="2:11" ht="15.75" customHeight="1" x14ac:dyDescent="0.45">
      <c r="B259" s="1"/>
      <c r="C259" s="2"/>
      <c r="D259" s="2"/>
      <c r="E259" s="2"/>
      <c r="F259" s="2"/>
      <c r="G259" s="2"/>
      <c r="H259" s="2"/>
      <c r="I259" s="2"/>
      <c r="J259" s="2"/>
      <c r="K259" s="2"/>
    </row>
    <row r="260" spans="2:11" ht="15.75" customHeight="1" x14ac:dyDescent="0.45">
      <c r="B260" s="1"/>
      <c r="C260" s="2"/>
      <c r="D260" s="2"/>
      <c r="E260" s="2"/>
      <c r="F260" s="2"/>
      <c r="G260" s="2"/>
      <c r="H260" s="2"/>
      <c r="I260" s="2"/>
      <c r="J260" s="2"/>
      <c r="K260" s="2"/>
    </row>
    <row r="261" spans="2:11" ht="15.75" customHeight="1" x14ac:dyDescent="0.45">
      <c r="B261" s="1"/>
      <c r="C261" s="2"/>
      <c r="D261" s="2"/>
      <c r="E261" s="2"/>
      <c r="F261" s="2"/>
      <c r="G261" s="2"/>
      <c r="H261" s="2"/>
      <c r="I261" s="2"/>
      <c r="J261" s="2"/>
      <c r="K261" s="2"/>
    </row>
    <row r="262" spans="2:11" ht="15.75" customHeight="1" x14ac:dyDescent="0.45">
      <c r="B262" s="1"/>
      <c r="C262" s="2"/>
      <c r="D262" s="2"/>
      <c r="E262" s="2"/>
      <c r="F262" s="2"/>
      <c r="G262" s="2"/>
      <c r="H262" s="2"/>
      <c r="I262" s="2"/>
      <c r="J262" s="2"/>
      <c r="K262" s="2"/>
    </row>
    <row r="263" spans="2:11" ht="15.75" customHeight="1" x14ac:dyDescent="0.45">
      <c r="B263" s="1"/>
      <c r="C263" s="2"/>
      <c r="D263" s="2"/>
      <c r="E263" s="2"/>
      <c r="F263" s="2"/>
      <c r="G263" s="2"/>
      <c r="H263" s="2"/>
      <c r="I263" s="2"/>
      <c r="J263" s="2"/>
      <c r="K263" s="2"/>
    </row>
    <row r="264" spans="2:11" ht="15.75" customHeight="1" x14ac:dyDescent="0.45">
      <c r="B264" s="1"/>
      <c r="C264" s="2"/>
      <c r="D264" s="2"/>
      <c r="E264" s="2"/>
      <c r="F264" s="2"/>
      <c r="G264" s="2"/>
      <c r="H264" s="2"/>
      <c r="I264" s="2"/>
      <c r="J264" s="2"/>
      <c r="K264" s="2"/>
    </row>
    <row r="265" spans="2:11" ht="15.75" customHeight="1" x14ac:dyDescent="0.45">
      <c r="B265" s="1"/>
      <c r="C265" s="2"/>
      <c r="D265" s="2"/>
      <c r="E265" s="2"/>
      <c r="F265" s="2"/>
      <c r="G265" s="2"/>
      <c r="H265" s="2"/>
      <c r="I265" s="2"/>
      <c r="J265" s="2"/>
      <c r="K265" s="2"/>
    </row>
    <row r="266" spans="2:11" ht="15.75" customHeight="1" x14ac:dyDescent="0.45">
      <c r="B266" s="1"/>
      <c r="C266" s="2"/>
      <c r="D266" s="2"/>
      <c r="E266" s="2"/>
      <c r="F266" s="2"/>
      <c r="G266" s="2"/>
      <c r="H266" s="2"/>
      <c r="I266" s="2"/>
      <c r="J266" s="2"/>
      <c r="K266" s="2"/>
    </row>
    <row r="267" spans="2:11" ht="15.75" customHeight="1" x14ac:dyDescent="0.45">
      <c r="B267" s="1"/>
      <c r="C267" s="2"/>
      <c r="D267" s="2"/>
      <c r="E267" s="2"/>
      <c r="F267" s="2"/>
      <c r="G267" s="2"/>
      <c r="H267" s="2"/>
      <c r="I267" s="2"/>
      <c r="J267" s="2"/>
      <c r="K267" s="2"/>
    </row>
    <row r="268" spans="2:11" ht="15.75" customHeight="1" x14ac:dyDescent="0.45">
      <c r="B268" s="1"/>
      <c r="C268" s="2"/>
      <c r="D268" s="2"/>
      <c r="E268" s="2"/>
      <c r="F268" s="2"/>
      <c r="G268" s="2"/>
      <c r="H268" s="2"/>
      <c r="I268" s="2"/>
      <c r="J268" s="2"/>
      <c r="K268" s="2"/>
    </row>
    <row r="269" spans="2:11" ht="15.75" customHeight="1" x14ac:dyDescent="0.45">
      <c r="B269" s="1"/>
      <c r="C269" s="2"/>
      <c r="D269" s="2"/>
      <c r="E269" s="2"/>
      <c r="F269" s="2"/>
      <c r="G269" s="2"/>
      <c r="H269" s="2"/>
      <c r="I269" s="2"/>
      <c r="J269" s="2"/>
      <c r="K269" s="2"/>
    </row>
    <row r="270" spans="2:11" ht="15.75" customHeight="1" x14ac:dyDescent="0.45">
      <c r="B270" s="1"/>
      <c r="C270" s="2"/>
      <c r="D270" s="2"/>
      <c r="E270" s="2"/>
      <c r="F270" s="2"/>
      <c r="G270" s="2"/>
      <c r="H270" s="2"/>
      <c r="I270" s="2"/>
      <c r="J270" s="2"/>
      <c r="K270" s="2"/>
    </row>
    <row r="271" spans="2:11" ht="15.75" customHeight="1" x14ac:dyDescent="0.45">
      <c r="B271" s="1"/>
      <c r="C271" s="2"/>
      <c r="D271" s="2"/>
      <c r="E271" s="2"/>
      <c r="F271" s="2"/>
      <c r="G271" s="2"/>
      <c r="H271" s="2"/>
      <c r="I271" s="2"/>
      <c r="J271" s="2"/>
      <c r="K271" s="2"/>
    </row>
    <row r="272" spans="2:11" ht="15.75" customHeight="1" x14ac:dyDescent="0.45">
      <c r="B272" s="1"/>
      <c r="C272" s="2"/>
      <c r="D272" s="2"/>
      <c r="E272" s="2"/>
      <c r="F272" s="2"/>
      <c r="G272" s="2"/>
      <c r="H272" s="2"/>
      <c r="I272" s="2"/>
      <c r="J272" s="2"/>
      <c r="K272" s="2"/>
    </row>
    <row r="273" spans="2:11" ht="15.75" customHeight="1" x14ac:dyDescent="0.45">
      <c r="B273" s="1"/>
      <c r="C273" s="2"/>
      <c r="D273" s="2"/>
      <c r="E273" s="2"/>
      <c r="F273" s="2"/>
      <c r="G273" s="2"/>
      <c r="H273" s="2"/>
      <c r="I273" s="2"/>
      <c r="J273" s="2"/>
      <c r="K273" s="2"/>
    </row>
    <row r="274" spans="2:11" ht="15.75" customHeight="1" x14ac:dyDescent="0.45">
      <c r="B274" s="1"/>
      <c r="C274" s="2"/>
      <c r="D274" s="2"/>
      <c r="E274" s="2"/>
      <c r="F274" s="2"/>
      <c r="G274" s="2"/>
      <c r="H274" s="2"/>
      <c r="I274" s="2"/>
      <c r="J274" s="2"/>
      <c r="K274" s="2"/>
    </row>
    <row r="275" spans="2:11" ht="15.75" customHeight="1" x14ac:dyDescent="0.45">
      <c r="B275" s="1"/>
      <c r="C275" s="2"/>
      <c r="D275" s="2"/>
      <c r="E275" s="2"/>
      <c r="F275" s="2"/>
      <c r="G275" s="2"/>
      <c r="H275" s="2"/>
      <c r="I275" s="2"/>
      <c r="J275" s="2"/>
      <c r="K275" s="2"/>
    </row>
    <row r="276" spans="2:11" ht="15.75" customHeight="1" x14ac:dyDescent="0.45">
      <c r="B276" s="1"/>
      <c r="C276" s="2"/>
      <c r="D276" s="2"/>
      <c r="E276" s="2"/>
      <c r="F276" s="2"/>
      <c r="G276" s="2"/>
      <c r="H276" s="2"/>
      <c r="I276" s="2"/>
      <c r="J276" s="2"/>
      <c r="K276" s="2"/>
    </row>
    <row r="277" spans="2:11" ht="15.75" customHeight="1" x14ac:dyDescent="0.45">
      <c r="B277" s="1"/>
      <c r="C277" s="2"/>
      <c r="D277" s="2"/>
      <c r="E277" s="2"/>
      <c r="F277" s="2"/>
      <c r="G277" s="2"/>
      <c r="H277" s="2"/>
      <c r="I277" s="2"/>
      <c r="J277" s="2"/>
      <c r="K277" s="2"/>
    </row>
    <row r="278" spans="2:11" ht="15.75" customHeight="1" x14ac:dyDescent="0.45">
      <c r="B278" s="1"/>
      <c r="C278" s="2"/>
      <c r="D278" s="2"/>
      <c r="E278" s="2"/>
      <c r="F278" s="2"/>
      <c r="G278" s="2"/>
      <c r="H278" s="2"/>
      <c r="I278" s="2"/>
      <c r="J278" s="2"/>
      <c r="K278" s="2"/>
    </row>
    <row r="279" spans="2:11" ht="15.75" customHeight="1" x14ac:dyDescent="0.45">
      <c r="B279" s="1"/>
      <c r="C279" s="2"/>
      <c r="D279" s="2"/>
      <c r="E279" s="2"/>
      <c r="F279" s="2"/>
      <c r="G279" s="2"/>
      <c r="H279" s="2"/>
      <c r="I279" s="2"/>
      <c r="J279" s="2"/>
      <c r="K279" s="2"/>
    </row>
    <row r="280" spans="2:11" ht="15.75" customHeight="1" x14ac:dyDescent="0.45">
      <c r="B280" s="1"/>
      <c r="C280" s="2"/>
      <c r="D280" s="2"/>
      <c r="E280" s="2"/>
      <c r="F280" s="2"/>
      <c r="G280" s="2"/>
      <c r="H280" s="2"/>
      <c r="I280" s="2"/>
      <c r="J280" s="2"/>
      <c r="K280" s="2"/>
    </row>
    <row r="281" spans="2:11" ht="15.75" customHeight="1" x14ac:dyDescent="0.45">
      <c r="B281" s="1"/>
      <c r="C281" s="2"/>
      <c r="D281" s="2"/>
      <c r="E281" s="2"/>
      <c r="F281" s="2"/>
      <c r="G281" s="2"/>
      <c r="H281" s="2"/>
      <c r="I281" s="2"/>
      <c r="J281" s="2"/>
      <c r="K281" s="2"/>
    </row>
    <row r="282" spans="2:11" ht="15.75" customHeight="1" x14ac:dyDescent="0.45">
      <c r="B282" s="1"/>
      <c r="C282" s="2"/>
      <c r="D282" s="2"/>
      <c r="E282" s="2"/>
      <c r="F282" s="2"/>
      <c r="G282" s="2"/>
      <c r="H282" s="2"/>
      <c r="I282" s="2"/>
      <c r="J282" s="2"/>
      <c r="K282" s="2"/>
    </row>
    <row r="283" spans="2:11" ht="15.75" customHeight="1" x14ac:dyDescent="0.45">
      <c r="B283" s="1"/>
      <c r="C283" s="2"/>
      <c r="D283" s="2"/>
      <c r="E283" s="2"/>
      <c r="F283" s="2"/>
      <c r="G283" s="2"/>
      <c r="H283" s="2"/>
      <c r="I283" s="2"/>
      <c r="J283" s="2"/>
      <c r="K283" s="2"/>
    </row>
    <row r="284" spans="2:11" ht="15.75" customHeight="1" x14ac:dyDescent="0.45">
      <c r="B284" s="1"/>
      <c r="C284" s="2"/>
      <c r="D284" s="2"/>
      <c r="E284" s="2"/>
      <c r="F284" s="2"/>
      <c r="G284" s="2"/>
      <c r="H284" s="2"/>
      <c r="I284" s="2"/>
      <c r="J284" s="2"/>
      <c r="K284" s="2"/>
    </row>
    <row r="285" spans="2:11" ht="15.75" customHeight="1" x14ac:dyDescent="0.45">
      <c r="B285" s="1"/>
      <c r="C285" s="2"/>
      <c r="D285" s="2"/>
      <c r="E285" s="2"/>
      <c r="F285" s="2"/>
      <c r="G285" s="2"/>
      <c r="H285" s="2"/>
      <c r="I285" s="2"/>
      <c r="J285" s="2"/>
      <c r="K285" s="2"/>
    </row>
    <row r="286" spans="2:11" ht="15.75" customHeight="1" x14ac:dyDescent="0.45">
      <c r="B286" s="1"/>
      <c r="C286" s="2"/>
      <c r="D286" s="2"/>
      <c r="E286" s="2"/>
      <c r="F286" s="2"/>
      <c r="G286" s="2"/>
      <c r="H286" s="2"/>
      <c r="I286" s="2"/>
      <c r="J286" s="2"/>
      <c r="K286" s="2"/>
    </row>
    <row r="287" spans="2:11" ht="15.75" customHeight="1" x14ac:dyDescent="0.45">
      <c r="B287" s="1"/>
      <c r="C287" s="2"/>
      <c r="D287" s="2"/>
      <c r="E287" s="2"/>
      <c r="F287" s="2"/>
      <c r="G287" s="2"/>
      <c r="H287" s="2"/>
      <c r="I287" s="2"/>
      <c r="J287" s="2"/>
      <c r="K287" s="2"/>
    </row>
    <row r="288" spans="2:11" ht="15.75" customHeight="1" x14ac:dyDescent="0.45">
      <c r="B288" s="1"/>
      <c r="C288" s="2"/>
      <c r="D288" s="2"/>
      <c r="E288" s="2"/>
      <c r="F288" s="2"/>
      <c r="G288" s="2"/>
      <c r="H288" s="2"/>
      <c r="I288" s="2"/>
      <c r="J288" s="2"/>
      <c r="K288" s="2"/>
    </row>
    <row r="289" spans="2:11" ht="15.75" customHeight="1" x14ac:dyDescent="0.45">
      <c r="B289" s="1"/>
      <c r="C289" s="2"/>
      <c r="D289" s="2"/>
      <c r="E289" s="2"/>
      <c r="F289" s="2"/>
      <c r="G289" s="2"/>
      <c r="H289" s="2"/>
      <c r="I289" s="2"/>
      <c r="J289" s="2"/>
      <c r="K289" s="2"/>
    </row>
    <row r="290" spans="2:11" ht="15.75" customHeight="1" x14ac:dyDescent="0.45">
      <c r="B290" s="1"/>
      <c r="C290" s="2"/>
      <c r="D290" s="2"/>
      <c r="E290" s="2"/>
      <c r="F290" s="2"/>
      <c r="G290" s="2"/>
      <c r="H290" s="2"/>
      <c r="I290" s="2"/>
      <c r="J290" s="2"/>
      <c r="K290" s="2"/>
    </row>
    <row r="291" spans="2:11" ht="15.75" customHeight="1" x14ac:dyDescent="0.45">
      <c r="B291" s="1"/>
      <c r="C291" s="2"/>
      <c r="D291" s="2"/>
      <c r="E291" s="2"/>
      <c r="F291" s="2"/>
      <c r="G291" s="2"/>
      <c r="H291" s="2"/>
      <c r="I291" s="2"/>
      <c r="J291" s="2"/>
      <c r="K291" s="2"/>
    </row>
    <row r="292" spans="2:11" ht="15.75" customHeight="1" x14ac:dyDescent="0.45">
      <c r="B292" s="1"/>
      <c r="C292" s="2"/>
      <c r="D292" s="2"/>
      <c r="E292" s="2"/>
      <c r="F292" s="2"/>
      <c r="G292" s="2"/>
      <c r="H292" s="2"/>
      <c r="I292" s="2"/>
      <c r="J292" s="2"/>
      <c r="K292" s="2"/>
    </row>
    <row r="293" spans="2:11" ht="15.75" customHeight="1" x14ac:dyDescent="0.45">
      <c r="B293" s="1"/>
      <c r="C293" s="2"/>
      <c r="D293" s="2"/>
      <c r="E293" s="2"/>
      <c r="F293" s="2"/>
      <c r="G293" s="2"/>
      <c r="H293" s="2"/>
      <c r="I293" s="2"/>
      <c r="J293" s="2"/>
      <c r="K293" s="2"/>
    </row>
    <row r="294" spans="2:11" ht="15.75" customHeight="1" x14ac:dyDescent="0.45">
      <c r="B294" s="1"/>
      <c r="C294" s="2"/>
      <c r="D294" s="2"/>
      <c r="E294" s="2"/>
      <c r="F294" s="2"/>
      <c r="G294" s="2"/>
      <c r="H294" s="2"/>
      <c r="I294" s="2"/>
      <c r="J294" s="2"/>
      <c r="K294" s="2"/>
    </row>
    <row r="295" spans="2:11" ht="15.75" customHeight="1" x14ac:dyDescent="0.45">
      <c r="B295" s="1"/>
      <c r="C295" s="2"/>
      <c r="D295" s="2"/>
      <c r="E295" s="2"/>
      <c r="F295" s="2"/>
      <c r="G295" s="2"/>
      <c r="H295" s="2"/>
      <c r="I295" s="2"/>
      <c r="J295" s="2"/>
      <c r="K295" s="2"/>
    </row>
    <row r="296" spans="2:11" ht="15.75" customHeight="1" x14ac:dyDescent="0.45">
      <c r="B296" s="1"/>
      <c r="C296" s="2"/>
      <c r="D296" s="2"/>
      <c r="E296" s="2"/>
      <c r="F296" s="2"/>
      <c r="G296" s="2"/>
      <c r="H296" s="2"/>
      <c r="I296" s="2"/>
      <c r="J296" s="2"/>
      <c r="K296" s="2"/>
    </row>
    <row r="297" spans="2:11" ht="15.75" customHeight="1" x14ac:dyDescent="0.45">
      <c r="B297" s="1"/>
      <c r="C297" s="2"/>
      <c r="D297" s="2"/>
      <c r="E297" s="2"/>
      <c r="F297" s="2"/>
      <c r="G297" s="2"/>
      <c r="H297" s="2"/>
      <c r="I297" s="2"/>
      <c r="J297" s="2"/>
      <c r="K297" s="2"/>
    </row>
    <row r="298" spans="2:11" ht="15.75" customHeight="1" x14ac:dyDescent="0.45">
      <c r="B298" s="1"/>
      <c r="C298" s="2"/>
      <c r="D298" s="2"/>
      <c r="E298" s="2"/>
      <c r="F298" s="2"/>
      <c r="G298" s="2"/>
      <c r="H298" s="2"/>
      <c r="I298" s="2"/>
      <c r="J298" s="2"/>
      <c r="K298" s="2"/>
    </row>
    <row r="299" spans="2:11" ht="15.75" customHeight="1" x14ac:dyDescent="0.45">
      <c r="B299" s="1"/>
      <c r="C299" s="2"/>
      <c r="D299" s="2"/>
      <c r="E299" s="2"/>
      <c r="F299" s="2"/>
      <c r="G299" s="2"/>
      <c r="H299" s="2"/>
      <c r="I299" s="2"/>
      <c r="J299" s="2"/>
      <c r="K299" s="2"/>
    </row>
    <row r="300" spans="2:11" ht="15.75" customHeight="1" x14ac:dyDescent="0.45">
      <c r="B300" s="1"/>
      <c r="C300" s="2"/>
      <c r="D300" s="2"/>
      <c r="E300" s="2"/>
      <c r="F300" s="2"/>
      <c r="G300" s="2"/>
      <c r="H300" s="2"/>
      <c r="I300" s="2"/>
      <c r="J300" s="2"/>
      <c r="K300" s="2"/>
    </row>
    <row r="301" spans="2:11" ht="15.75" customHeight="1" x14ac:dyDescent="0.45">
      <c r="B301" s="1"/>
      <c r="C301" s="2"/>
      <c r="D301" s="2"/>
      <c r="E301" s="2"/>
      <c r="F301" s="2"/>
      <c r="G301" s="2"/>
      <c r="H301" s="2"/>
      <c r="I301" s="2"/>
      <c r="J301" s="2"/>
      <c r="K301" s="2"/>
    </row>
    <row r="302" spans="2:11" ht="15.75" customHeight="1" x14ac:dyDescent="0.45">
      <c r="B302" s="1"/>
      <c r="C302" s="2"/>
      <c r="D302" s="2"/>
      <c r="E302" s="2"/>
      <c r="F302" s="2"/>
      <c r="G302" s="2"/>
      <c r="H302" s="2"/>
      <c r="I302" s="2"/>
      <c r="J302" s="2"/>
      <c r="K302" s="2"/>
    </row>
    <row r="303" spans="2:11" ht="15.75" customHeight="1" x14ac:dyDescent="0.45">
      <c r="B303" s="1"/>
      <c r="C303" s="2"/>
      <c r="D303" s="2"/>
      <c r="E303" s="2"/>
      <c r="F303" s="2"/>
      <c r="G303" s="2"/>
      <c r="H303" s="2"/>
      <c r="I303" s="2"/>
      <c r="J303" s="2"/>
      <c r="K303" s="2"/>
    </row>
    <row r="304" spans="2:11" ht="15.75" customHeight="1" x14ac:dyDescent="0.45">
      <c r="B304" s="1"/>
      <c r="C304" s="2"/>
      <c r="D304" s="2"/>
      <c r="E304" s="2"/>
      <c r="F304" s="2"/>
      <c r="G304" s="2"/>
      <c r="H304" s="2"/>
      <c r="I304" s="2"/>
      <c r="J304" s="2"/>
      <c r="K304" s="2"/>
    </row>
    <row r="305" spans="2:11" ht="15.75" customHeight="1" x14ac:dyDescent="0.45">
      <c r="B305" s="1"/>
      <c r="C305" s="2"/>
      <c r="D305" s="2"/>
      <c r="E305" s="2"/>
      <c r="F305" s="2"/>
      <c r="G305" s="2"/>
      <c r="H305" s="2"/>
      <c r="I305" s="2"/>
      <c r="J305" s="2"/>
      <c r="K305" s="2"/>
    </row>
    <row r="306" spans="2:11" ht="15.75" customHeight="1" x14ac:dyDescent="0.45">
      <c r="B306" s="1"/>
      <c r="C306" s="2"/>
      <c r="D306" s="2"/>
      <c r="E306" s="2"/>
      <c r="F306" s="2"/>
      <c r="G306" s="2"/>
      <c r="H306" s="2"/>
      <c r="I306" s="2"/>
      <c r="J306" s="2"/>
      <c r="K306" s="2"/>
    </row>
    <row r="307" spans="2:11" ht="15.75" customHeight="1" x14ac:dyDescent="0.45">
      <c r="B307" s="1"/>
      <c r="C307" s="2"/>
      <c r="D307" s="2"/>
      <c r="E307" s="2"/>
      <c r="F307" s="2"/>
      <c r="G307" s="2"/>
      <c r="H307" s="2"/>
      <c r="I307" s="2"/>
      <c r="J307" s="2"/>
      <c r="K307" s="2"/>
    </row>
    <row r="308" spans="2:11" ht="15.75" customHeight="1" x14ac:dyDescent="0.45">
      <c r="B308" s="1"/>
      <c r="C308" s="2"/>
      <c r="D308" s="2"/>
      <c r="E308" s="2"/>
      <c r="F308" s="2"/>
      <c r="G308" s="2"/>
      <c r="H308" s="2"/>
      <c r="I308" s="2"/>
      <c r="J308" s="2"/>
      <c r="K308" s="2"/>
    </row>
    <row r="309" spans="2:11" ht="15.75" customHeight="1" x14ac:dyDescent="0.45">
      <c r="B309" s="1"/>
      <c r="C309" s="2"/>
      <c r="D309" s="2"/>
      <c r="E309" s="2"/>
      <c r="F309" s="2"/>
      <c r="G309" s="2"/>
      <c r="H309" s="2"/>
      <c r="I309" s="2"/>
      <c r="J309" s="2"/>
      <c r="K309" s="2"/>
    </row>
    <row r="310" spans="2:11" ht="15.75" customHeight="1" x14ac:dyDescent="0.45">
      <c r="B310" s="1"/>
      <c r="C310" s="2"/>
      <c r="D310" s="2"/>
      <c r="E310" s="2"/>
      <c r="F310" s="2"/>
      <c r="G310" s="2"/>
      <c r="H310" s="2"/>
      <c r="I310" s="2"/>
      <c r="J310" s="2"/>
      <c r="K310" s="2"/>
    </row>
    <row r="311" spans="2:11" ht="15.75" customHeight="1" x14ac:dyDescent="0.45">
      <c r="B311" s="1"/>
      <c r="C311" s="2"/>
      <c r="D311" s="2"/>
      <c r="E311" s="2"/>
      <c r="F311" s="2"/>
      <c r="G311" s="2"/>
      <c r="H311" s="2"/>
      <c r="I311" s="2"/>
      <c r="J311" s="2"/>
      <c r="K311" s="2"/>
    </row>
    <row r="312" spans="2:11" ht="15.75" customHeight="1" x14ac:dyDescent="0.45">
      <c r="B312" s="1"/>
      <c r="C312" s="2"/>
      <c r="D312" s="2"/>
      <c r="E312" s="2"/>
      <c r="F312" s="2"/>
      <c r="G312" s="2"/>
      <c r="H312" s="2"/>
      <c r="I312" s="2"/>
      <c r="J312" s="2"/>
      <c r="K312" s="2"/>
    </row>
    <row r="313" spans="2:11" ht="15.75" customHeight="1" x14ac:dyDescent="0.45">
      <c r="B313" s="1"/>
      <c r="C313" s="2"/>
      <c r="D313" s="2"/>
      <c r="E313" s="2"/>
      <c r="F313" s="2"/>
      <c r="G313" s="2"/>
      <c r="H313" s="2"/>
      <c r="I313" s="2"/>
      <c r="J313" s="2"/>
      <c r="K313" s="2"/>
    </row>
    <row r="314" spans="2:11" ht="15.75" customHeight="1" x14ac:dyDescent="0.45">
      <c r="B314" s="1"/>
      <c r="C314" s="2"/>
      <c r="D314" s="2"/>
      <c r="E314" s="2"/>
      <c r="F314" s="2"/>
      <c r="G314" s="2"/>
      <c r="H314" s="2"/>
      <c r="I314" s="2"/>
      <c r="J314" s="2"/>
      <c r="K314" s="2"/>
    </row>
    <row r="315" spans="2:11" ht="15.75" customHeight="1" x14ac:dyDescent="0.45">
      <c r="B315" s="1"/>
      <c r="C315" s="2"/>
      <c r="D315" s="2"/>
      <c r="E315" s="2"/>
      <c r="F315" s="2"/>
      <c r="G315" s="2"/>
      <c r="H315" s="2"/>
      <c r="I315" s="2"/>
      <c r="J315" s="2"/>
      <c r="K315" s="2"/>
    </row>
    <row r="316" spans="2:11" ht="15.75" customHeight="1" x14ac:dyDescent="0.45">
      <c r="B316" s="1"/>
      <c r="C316" s="2"/>
      <c r="D316" s="2"/>
      <c r="E316" s="2"/>
      <c r="F316" s="2"/>
      <c r="G316" s="2"/>
      <c r="H316" s="2"/>
      <c r="I316" s="2"/>
      <c r="J316" s="2"/>
      <c r="K316" s="2"/>
    </row>
    <row r="317" spans="2:11" ht="15.75" customHeight="1" x14ac:dyDescent="0.45">
      <c r="B317" s="1"/>
      <c r="C317" s="2"/>
      <c r="D317" s="2"/>
      <c r="E317" s="2"/>
      <c r="F317" s="2"/>
      <c r="G317" s="2"/>
      <c r="H317" s="2"/>
      <c r="I317" s="2"/>
      <c r="J317" s="2"/>
      <c r="K317" s="2"/>
    </row>
    <row r="318" spans="2:11" ht="15.75" customHeight="1" x14ac:dyDescent="0.45">
      <c r="B318" s="1"/>
      <c r="C318" s="2"/>
      <c r="D318" s="2"/>
      <c r="E318" s="2"/>
      <c r="F318" s="2"/>
      <c r="G318" s="2"/>
      <c r="H318" s="2"/>
      <c r="I318" s="2"/>
      <c r="J318" s="2"/>
      <c r="K318" s="2"/>
    </row>
    <row r="319" spans="2:11" ht="15.75" customHeight="1" x14ac:dyDescent="0.45">
      <c r="B319" s="1"/>
      <c r="C319" s="2"/>
      <c r="D319" s="2"/>
      <c r="E319" s="2"/>
      <c r="F319" s="2"/>
      <c r="G319" s="2"/>
      <c r="H319" s="2"/>
      <c r="I319" s="2"/>
      <c r="J319" s="2"/>
      <c r="K319" s="2"/>
    </row>
    <row r="320" spans="2:11" ht="15.75" customHeight="1" x14ac:dyDescent="0.45">
      <c r="B320" s="1"/>
      <c r="C320" s="2"/>
      <c r="D320" s="2"/>
      <c r="E320" s="2"/>
      <c r="F320" s="2"/>
      <c r="G320" s="2"/>
      <c r="H320" s="2"/>
      <c r="I320" s="2"/>
      <c r="J320" s="2"/>
      <c r="K320" s="2"/>
    </row>
    <row r="321" spans="2:11" ht="15.75" customHeight="1" x14ac:dyDescent="0.45">
      <c r="B321" s="1"/>
      <c r="C321" s="2"/>
      <c r="D321" s="2"/>
      <c r="E321" s="2"/>
      <c r="F321" s="2"/>
      <c r="G321" s="2"/>
      <c r="H321" s="2"/>
      <c r="I321" s="2"/>
      <c r="J321" s="2"/>
      <c r="K321" s="2"/>
    </row>
    <row r="322" spans="2:11" ht="15.75" customHeight="1" x14ac:dyDescent="0.45">
      <c r="B322" s="1"/>
      <c r="C322" s="2"/>
      <c r="D322" s="2"/>
      <c r="E322" s="2"/>
      <c r="F322" s="2"/>
      <c r="G322" s="2"/>
      <c r="H322" s="2"/>
      <c r="I322" s="2"/>
      <c r="J322" s="2"/>
      <c r="K322" s="2"/>
    </row>
    <row r="323" spans="2:11" ht="15.75" customHeight="1" x14ac:dyDescent="0.45">
      <c r="B323" s="1"/>
      <c r="C323" s="2"/>
      <c r="D323" s="2"/>
      <c r="E323" s="2"/>
      <c r="F323" s="2"/>
      <c r="G323" s="2"/>
      <c r="H323" s="2"/>
      <c r="I323" s="2"/>
      <c r="J323" s="2"/>
      <c r="K323" s="2"/>
    </row>
    <row r="324" spans="2:11" ht="15.75" customHeight="1" x14ac:dyDescent="0.45">
      <c r="B324" s="1"/>
      <c r="C324" s="2"/>
      <c r="D324" s="2"/>
      <c r="E324" s="2"/>
      <c r="F324" s="2"/>
      <c r="G324" s="2"/>
      <c r="H324" s="2"/>
      <c r="I324" s="2"/>
      <c r="J324" s="2"/>
      <c r="K324" s="2"/>
    </row>
    <row r="325" spans="2:11" ht="15.75" customHeight="1" x14ac:dyDescent="0.45">
      <c r="B325" s="1"/>
      <c r="C325" s="2"/>
      <c r="D325" s="2"/>
      <c r="E325" s="2"/>
      <c r="F325" s="2"/>
      <c r="G325" s="2"/>
      <c r="H325" s="2"/>
      <c r="I325" s="2"/>
      <c r="J325" s="2"/>
      <c r="K325" s="2"/>
    </row>
    <row r="326" spans="2:11" ht="15.75" customHeight="1" x14ac:dyDescent="0.45">
      <c r="B326" s="1"/>
      <c r="C326" s="2"/>
      <c r="D326" s="2"/>
      <c r="E326" s="2"/>
      <c r="F326" s="2"/>
      <c r="G326" s="2"/>
      <c r="H326" s="2"/>
      <c r="I326" s="2"/>
      <c r="J326" s="2"/>
      <c r="K326" s="2"/>
    </row>
    <row r="327" spans="2:11" ht="15.75" customHeight="1" x14ac:dyDescent="0.45">
      <c r="B327" s="1"/>
      <c r="C327" s="2"/>
      <c r="D327" s="2"/>
      <c r="E327" s="2"/>
      <c r="F327" s="2"/>
      <c r="G327" s="2"/>
      <c r="H327" s="2"/>
      <c r="I327" s="2"/>
      <c r="J327" s="2"/>
      <c r="K327" s="2"/>
    </row>
    <row r="328" spans="2:11" ht="15.75" customHeight="1" x14ac:dyDescent="0.45">
      <c r="B328" s="1"/>
      <c r="C328" s="2"/>
      <c r="D328" s="2"/>
      <c r="E328" s="2"/>
      <c r="F328" s="2"/>
      <c r="G328" s="2"/>
      <c r="H328" s="2"/>
      <c r="I328" s="2"/>
      <c r="J328" s="2"/>
      <c r="K328" s="2"/>
    </row>
    <row r="329" spans="2:11" ht="15.75" customHeight="1" x14ac:dyDescent="0.45">
      <c r="B329" s="1"/>
      <c r="C329" s="2"/>
      <c r="D329" s="2"/>
      <c r="E329" s="2"/>
      <c r="F329" s="2"/>
      <c r="G329" s="2"/>
      <c r="H329" s="2"/>
      <c r="I329" s="2"/>
      <c r="J329" s="2"/>
      <c r="K329" s="2"/>
    </row>
    <row r="330" spans="2:11" ht="15.75" customHeight="1" x14ac:dyDescent="0.45">
      <c r="B330" s="1"/>
      <c r="C330" s="2"/>
      <c r="D330" s="2"/>
      <c r="E330" s="2"/>
      <c r="F330" s="2"/>
      <c r="G330" s="2"/>
      <c r="H330" s="2"/>
      <c r="I330" s="2"/>
      <c r="J330" s="2"/>
      <c r="K330" s="2"/>
    </row>
    <row r="331" spans="2:11" ht="15.75" customHeight="1" x14ac:dyDescent="0.45">
      <c r="B331" s="1"/>
      <c r="C331" s="2"/>
      <c r="D331" s="2"/>
      <c r="E331" s="2"/>
      <c r="F331" s="2"/>
      <c r="G331" s="2"/>
      <c r="H331" s="2"/>
      <c r="I331" s="2"/>
      <c r="J331" s="2"/>
      <c r="K331" s="2"/>
    </row>
    <row r="332" spans="2:11" ht="15.75" customHeight="1" x14ac:dyDescent="0.45">
      <c r="B332" s="1"/>
      <c r="C332" s="2"/>
      <c r="D332" s="2"/>
      <c r="E332" s="2"/>
      <c r="F332" s="2"/>
      <c r="G332" s="2"/>
      <c r="H332" s="2"/>
      <c r="I332" s="2"/>
      <c r="J332" s="2"/>
      <c r="K332" s="2"/>
    </row>
    <row r="333" spans="2:11" ht="15.75" customHeight="1" x14ac:dyDescent="0.45">
      <c r="B333" s="1"/>
      <c r="C333" s="2"/>
      <c r="D333" s="2"/>
      <c r="E333" s="2"/>
      <c r="F333" s="2"/>
      <c r="G333" s="2"/>
      <c r="H333" s="2"/>
      <c r="I333" s="2"/>
      <c r="J333" s="2"/>
      <c r="K333" s="2"/>
    </row>
    <row r="334" spans="2:11" ht="15.75" customHeight="1" x14ac:dyDescent="0.45">
      <c r="B334" s="1"/>
      <c r="C334" s="2"/>
      <c r="D334" s="2"/>
      <c r="E334" s="2"/>
      <c r="F334" s="2"/>
      <c r="G334" s="2"/>
      <c r="H334" s="2"/>
      <c r="I334" s="2"/>
      <c r="J334" s="2"/>
      <c r="K334" s="2"/>
    </row>
    <row r="335" spans="2:11" ht="15.75" customHeight="1" x14ac:dyDescent="0.45">
      <c r="B335" s="1"/>
      <c r="C335" s="2"/>
      <c r="D335" s="2"/>
      <c r="E335" s="2"/>
      <c r="F335" s="2"/>
      <c r="G335" s="2"/>
      <c r="H335" s="2"/>
      <c r="I335" s="2"/>
      <c r="J335" s="2"/>
      <c r="K335" s="2"/>
    </row>
    <row r="336" spans="2:11" ht="15.75" customHeight="1" x14ac:dyDescent="0.45">
      <c r="B336" s="1"/>
      <c r="C336" s="2"/>
      <c r="D336" s="2"/>
      <c r="E336" s="2"/>
      <c r="F336" s="2"/>
      <c r="G336" s="2"/>
      <c r="H336" s="2"/>
      <c r="I336" s="2"/>
      <c r="J336" s="2"/>
      <c r="K336" s="2"/>
    </row>
    <row r="337" spans="2:11" ht="15.75" customHeight="1" x14ac:dyDescent="0.45">
      <c r="B337" s="1"/>
      <c r="C337" s="2"/>
      <c r="D337" s="2"/>
      <c r="E337" s="2"/>
      <c r="F337" s="2"/>
      <c r="G337" s="2"/>
      <c r="H337" s="2"/>
      <c r="I337" s="2"/>
      <c r="J337" s="2"/>
      <c r="K337" s="2"/>
    </row>
    <row r="338" spans="2:11" ht="15.75" customHeight="1" x14ac:dyDescent="0.45">
      <c r="B338" s="1"/>
      <c r="C338" s="2"/>
      <c r="D338" s="2"/>
      <c r="E338" s="2"/>
      <c r="F338" s="2"/>
      <c r="G338" s="2"/>
      <c r="H338" s="2"/>
      <c r="I338" s="2"/>
      <c r="J338" s="2"/>
      <c r="K338" s="2"/>
    </row>
    <row r="339" spans="2:11" ht="15.75" customHeight="1" x14ac:dyDescent="0.45">
      <c r="B339" s="1"/>
      <c r="C339" s="2"/>
      <c r="D339" s="2"/>
      <c r="E339" s="2"/>
      <c r="F339" s="2"/>
      <c r="G339" s="2"/>
      <c r="H339" s="2"/>
      <c r="I339" s="2"/>
      <c r="J339" s="2"/>
      <c r="K339" s="2"/>
    </row>
    <row r="340" spans="2:11" ht="15.75" customHeight="1" x14ac:dyDescent="0.45">
      <c r="B340" s="1"/>
      <c r="C340" s="2"/>
      <c r="D340" s="2"/>
      <c r="E340" s="2"/>
      <c r="F340" s="2"/>
      <c r="G340" s="2"/>
      <c r="H340" s="2"/>
      <c r="I340" s="2"/>
      <c r="J340" s="2"/>
      <c r="K340" s="2"/>
    </row>
    <row r="341" spans="2:11" ht="15.75" customHeight="1" x14ac:dyDescent="0.45">
      <c r="B341" s="1"/>
      <c r="C341" s="2"/>
      <c r="D341" s="2"/>
      <c r="E341" s="2"/>
      <c r="F341" s="2"/>
      <c r="G341" s="2"/>
      <c r="H341" s="2"/>
      <c r="I341" s="2"/>
      <c r="J341" s="2"/>
      <c r="K341" s="2"/>
    </row>
    <row r="342" spans="2:11" ht="15.75" customHeight="1" x14ac:dyDescent="0.45">
      <c r="B342" s="1"/>
      <c r="C342" s="2"/>
      <c r="D342" s="2"/>
      <c r="E342" s="2"/>
      <c r="F342" s="2"/>
      <c r="G342" s="2"/>
      <c r="H342" s="2"/>
      <c r="I342" s="2"/>
      <c r="J342" s="2"/>
      <c r="K342" s="2"/>
    </row>
    <row r="343" spans="2:11" ht="15.75" customHeight="1" x14ac:dyDescent="0.45">
      <c r="B343" s="1"/>
      <c r="C343" s="2"/>
      <c r="D343" s="2"/>
      <c r="E343" s="2"/>
      <c r="F343" s="2"/>
      <c r="G343" s="2"/>
      <c r="H343" s="2"/>
      <c r="I343" s="2"/>
      <c r="J343" s="2"/>
      <c r="K343" s="2"/>
    </row>
    <row r="344" spans="2:11" ht="15.75" customHeight="1" x14ac:dyDescent="0.45">
      <c r="B344" s="1"/>
      <c r="C344" s="2"/>
      <c r="D344" s="2"/>
      <c r="E344" s="2"/>
      <c r="F344" s="2"/>
      <c r="G344" s="2"/>
      <c r="H344" s="2"/>
      <c r="I344" s="2"/>
      <c r="J344" s="2"/>
      <c r="K344" s="2"/>
    </row>
    <row r="345" spans="2:11" ht="15.75" customHeight="1" x14ac:dyDescent="0.45">
      <c r="B345" s="1"/>
      <c r="C345" s="2"/>
      <c r="D345" s="2"/>
      <c r="E345" s="2"/>
      <c r="F345" s="2"/>
      <c r="G345" s="2"/>
      <c r="H345" s="2"/>
      <c r="I345" s="2"/>
      <c r="J345" s="2"/>
      <c r="K345" s="2"/>
    </row>
    <row r="346" spans="2:11" ht="15.75" customHeight="1" x14ac:dyDescent="0.45">
      <c r="B346" s="1"/>
      <c r="C346" s="2"/>
      <c r="D346" s="2"/>
      <c r="E346" s="2"/>
      <c r="F346" s="2"/>
      <c r="G346" s="2"/>
      <c r="H346" s="2"/>
      <c r="I346" s="2"/>
      <c r="J346" s="2"/>
      <c r="K346" s="2"/>
    </row>
    <row r="347" spans="2:11" ht="15.75" customHeight="1" x14ac:dyDescent="0.45">
      <c r="B347" s="1"/>
      <c r="C347" s="2"/>
      <c r="D347" s="2"/>
      <c r="E347" s="2"/>
      <c r="F347" s="2"/>
      <c r="G347" s="2"/>
      <c r="H347" s="2"/>
      <c r="I347" s="2"/>
      <c r="J347" s="2"/>
      <c r="K347" s="2"/>
    </row>
    <row r="348" spans="2:11" ht="15.75" customHeight="1" x14ac:dyDescent="0.45">
      <c r="B348" s="1"/>
      <c r="C348" s="2"/>
      <c r="D348" s="2"/>
      <c r="E348" s="2"/>
      <c r="F348" s="2"/>
      <c r="G348" s="2"/>
      <c r="H348" s="2"/>
      <c r="I348" s="2"/>
      <c r="J348" s="2"/>
      <c r="K348" s="2"/>
    </row>
    <row r="349" spans="2:11" ht="15.75" customHeight="1" x14ac:dyDescent="0.45">
      <c r="B349" s="1"/>
      <c r="C349" s="2"/>
      <c r="D349" s="2"/>
      <c r="E349" s="2"/>
      <c r="F349" s="2"/>
      <c r="G349" s="2"/>
      <c r="H349" s="2"/>
      <c r="I349" s="2"/>
      <c r="J349" s="2"/>
      <c r="K349" s="2"/>
    </row>
    <row r="350" spans="2:11" ht="15.75" customHeight="1" x14ac:dyDescent="0.45">
      <c r="B350" s="1"/>
      <c r="C350" s="2"/>
      <c r="D350" s="2"/>
      <c r="E350" s="2"/>
      <c r="F350" s="2"/>
      <c r="G350" s="2"/>
      <c r="H350" s="2"/>
      <c r="I350" s="2"/>
      <c r="J350" s="2"/>
      <c r="K350" s="2"/>
    </row>
    <row r="351" spans="2:11" ht="15.75" customHeight="1" x14ac:dyDescent="0.45">
      <c r="B351" s="1"/>
      <c r="C351" s="2"/>
      <c r="D351" s="2"/>
      <c r="E351" s="2"/>
      <c r="F351" s="2"/>
      <c r="G351" s="2"/>
      <c r="H351" s="2"/>
      <c r="I351" s="2"/>
      <c r="J351" s="2"/>
      <c r="K351" s="2"/>
    </row>
    <row r="352" spans="2:11" ht="15.75" customHeight="1" x14ac:dyDescent="0.45">
      <c r="B352" s="1"/>
      <c r="C352" s="2"/>
      <c r="D352" s="2"/>
      <c r="E352" s="2"/>
      <c r="F352" s="2"/>
      <c r="G352" s="2"/>
      <c r="H352" s="2"/>
      <c r="I352" s="2"/>
      <c r="J352" s="2"/>
      <c r="K352" s="2"/>
    </row>
    <row r="353" spans="2:11" ht="15.75" customHeight="1" x14ac:dyDescent="0.45">
      <c r="B353" s="1"/>
      <c r="C353" s="2"/>
      <c r="D353" s="2"/>
      <c r="E353" s="2"/>
      <c r="F353" s="2"/>
      <c r="G353" s="2"/>
      <c r="H353" s="2"/>
      <c r="I353" s="2"/>
      <c r="J353" s="2"/>
      <c r="K353" s="2"/>
    </row>
    <row r="354" spans="2:11" ht="15.75" customHeight="1" x14ac:dyDescent="0.45">
      <c r="B354" s="1"/>
      <c r="C354" s="2"/>
      <c r="D354" s="2"/>
      <c r="E354" s="2"/>
      <c r="F354" s="2"/>
      <c r="G354" s="2"/>
      <c r="H354" s="2"/>
      <c r="I354" s="2"/>
      <c r="J354" s="2"/>
      <c r="K354" s="2"/>
    </row>
    <row r="355" spans="2:11" ht="15.75" customHeight="1" x14ac:dyDescent="0.45">
      <c r="B355" s="1"/>
      <c r="C355" s="2"/>
      <c r="D355" s="2"/>
      <c r="E355" s="2"/>
      <c r="F355" s="2"/>
      <c r="G355" s="2"/>
      <c r="H355" s="2"/>
      <c r="I355" s="2"/>
      <c r="J355" s="2"/>
      <c r="K355" s="2"/>
    </row>
    <row r="356" spans="2:11" ht="15.75" customHeight="1" x14ac:dyDescent="0.45">
      <c r="B356" s="1"/>
      <c r="C356" s="2"/>
      <c r="D356" s="2"/>
      <c r="E356" s="2"/>
      <c r="F356" s="2"/>
      <c r="G356" s="2"/>
      <c r="H356" s="2"/>
      <c r="I356" s="2"/>
      <c r="J356" s="2"/>
      <c r="K356" s="2"/>
    </row>
    <row r="357" spans="2:11" ht="15.75" customHeight="1" x14ac:dyDescent="0.45">
      <c r="B357" s="1"/>
      <c r="C357" s="2"/>
      <c r="D357" s="2"/>
      <c r="E357" s="2"/>
      <c r="F357" s="2"/>
      <c r="G357" s="2"/>
      <c r="H357" s="2"/>
      <c r="I357" s="2"/>
      <c r="J357" s="2"/>
      <c r="K357" s="2"/>
    </row>
    <row r="358" spans="2:11" ht="15.75" customHeight="1" x14ac:dyDescent="0.45">
      <c r="B358" s="1"/>
      <c r="C358" s="2"/>
      <c r="D358" s="2"/>
      <c r="E358" s="2"/>
      <c r="F358" s="2"/>
      <c r="G358" s="2"/>
      <c r="H358" s="2"/>
      <c r="I358" s="2"/>
      <c r="J358" s="2"/>
      <c r="K358" s="2"/>
    </row>
    <row r="359" spans="2:11" ht="15.75" customHeight="1" x14ac:dyDescent="0.45">
      <c r="B359" s="1"/>
      <c r="C359" s="2"/>
      <c r="D359" s="2"/>
      <c r="E359" s="2"/>
      <c r="F359" s="2"/>
      <c r="G359" s="2"/>
      <c r="H359" s="2"/>
      <c r="I359" s="2"/>
      <c r="J359" s="2"/>
      <c r="K359" s="2"/>
    </row>
    <row r="360" spans="2:11" ht="15.75" customHeight="1" x14ac:dyDescent="0.45">
      <c r="B360" s="1"/>
      <c r="C360" s="2"/>
      <c r="D360" s="2"/>
      <c r="E360" s="2"/>
      <c r="F360" s="2"/>
      <c r="G360" s="2"/>
      <c r="H360" s="2"/>
      <c r="I360" s="2"/>
      <c r="J360" s="2"/>
      <c r="K360" s="2"/>
    </row>
    <row r="361" spans="2:11" ht="15.75" customHeight="1" x14ac:dyDescent="0.45">
      <c r="B361" s="1"/>
      <c r="C361" s="2"/>
      <c r="D361" s="2"/>
      <c r="E361" s="2"/>
      <c r="F361" s="2"/>
      <c r="G361" s="2"/>
      <c r="H361" s="2"/>
      <c r="I361" s="2"/>
      <c r="J361" s="2"/>
      <c r="K361" s="2"/>
    </row>
    <row r="362" spans="2:11" ht="15.75" customHeight="1" x14ac:dyDescent="0.45">
      <c r="B362" s="1"/>
      <c r="C362" s="2"/>
      <c r="D362" s="2"/>
      <c r="E362" s="2"/>
      <c r="F362" s="2"/>
      <c r="G362" s="2"/>
      <c r="H362" s="2"/>
      <c r="I362" s="2"/>
      <c r="J362" s="2"/>
      <c r="K362" s="2"/>
    </row>
    <row r="363" spans="2:11" ht="15.75" customHeight="1" x14ac:dyDescent="0.45">
      <c r="B363" s="1"/>
      <c r="C363" s="2"/>
      <c r="D363" s="2"/>
      <c r="E363" s="2"/>
      <c r="F363" s="2"/>
      <c r="G363" s="2"/>
      <c r="H363" s="2"/>
      <c r="I363" s="2"/>
      <c r="J363" s="2"/>
      <c r="K363" s="2"/>
    </row>
    <row r="364" spans="2:11" ht="15.75" customHeight="1" x14ac:dyDescent="0.45">
      <c r="B364" s="1"/>
      <c r="C364" s="2"/>
      <c r="D364" s="2"/>
      <c r="E364" s="2"/>
      <c r="F364" s="2"/>
      <c r="G364" s="2"/>
      <c r="H364" s="2"/>
      <c r="I364" s="2"/>
      <c r="J364" s="2"/>
      <c r="K364" s="2"/>
    </row>
    <row r="365" spans="2:11" ht="15.75" customHeight="1" x14ac:dyDescent="0.45">
      <c r="B365" s="1"/>
      <c r="C365" s="2"/>
      <c r="D365" s="2"/>
      <c r="E365" s="2"/>
      <c r="F365" s="2"/>
      <c r="G365" s="2"/>
      <c r="H365" s="2"/>
      <c r="I365" s="2"/>
      <c r="J365" s="2"/>
      <c r="K365" s="2"/>
    </row>
    <row r="366" spans="2:11" ht="15.75" customHeight="1" x14ac:dyDescent="0.45">
      <c r="B366" s="1"/>
      <c r="C366" s="2"/>
      <c r="D366" s="2"/>
      <c r="E366" s="2"/>
      <c r="F366" s="2"/>
      <c r="G366" s="2"/>
      <c r="H366" s="2"/>
      <c r="I366" s="2"/>
      <c r="J366" s="2"/>
      <c r="K366" s="2"/>
    </row>
    <row r="367" spans="2:11" ht="15.75" customHeight="1" x14ac:dyDescent="0.45">
      <c r="B367" s="1"/>
      <c r="C367" s="2"/>
      <c r="D367" s="2"/>
      <c r="E367" s="2"/>
      <c r="F367" s="2"/>
      <c r="G367" s="2"/>
      <c r="H367" s="2"/>
      <c r="I367" s="2"/>
      <c r="J367" s="2"/>
      <c r="K367" s="2"/>
    </row>
    <row r="368" spans="2:11" ht="15.75" customHeight="1" x14ac:dyDescent="0.45">
      <c r="B368" s="1"/>
      <c r="C368" s="2"/>
      <c r="D368" s="2"/>
      <c r="E368" s="2"/>
      <c r="F368" s="2"/>
      <c r="G368" s="2"/>
      <c r="H368" s="2"/>
      <c r="I368" s="2"/>
      <c r="J368" s="2"/>
      <c r="K368" s="2"/>
    </row>
    <row r="369" spans="2:11" ht="15.75" customHeight="1" x14ac:dyDescent="0.45">
      <c r="B369" s="1"/>
      <c r="C369" s="2"/>
      <c r="D369" s="2"/>
      <c r="E369" s="2"/>
      <c r="F369" s="2"/>
      <c r="G369" s="2"/>
      <c r="H369" s="2"/>
      <c r="I369" s="2"/>
      <c r="J369" s="2"/>
      <c r="K369" s="2"/>
    </row>
    <row r="370" spans="2:11" ht="15.75" customHeight="1" x14ac:dyDescent="0.45">
      <c r="B370" s="1"/>
      <c r="C370" s="2"/>
      <c r="D370" s="2"/>
      <c r="E370" s="2"/>
      <c r="F370" s="2"/>
      <c r="G370" s="2"/>
      <c r="H370" s="2"/>
      <c r="I370" s="2"/>
      <c r="J370" s="2"/>
      <c r="K370" s="2"/>
    </row>
    <row r="371" spans="2:11" ht="15.75" customHeight="1" x14ac:dyDescent="0.45">
      <c r="B371" s="1"/>
      <c r="C371" s="2"/>
      <c r="D371" s="2"/>
      <c r="E371" s="2"/>
      <c r="F371" s="2"/>
      <c r="G371" s="2"/>
      <c r="H371" s="2"/>
      <c r="I371" s="2"/>
      <c r="J371" s="2"/>
      <c r="K371" s="2"/>
    </row>
    <row r="372" spans="2:11" ht="15.75" customHeight="1" x14ac:dyDescent="0.45">
      <c r="B372" s="1"/>
      <c r="C372" s="2"/>
      <c r="D372" s="2"/>
      <c r="E372" s="2"/>
      <c r="F372" s="2"/>
      <c r="G372" s="2"/>
      <c r="H372" s="2"/>
      <c r="I372" s="2"/>
      <c r="J372" s="2"/>
      <c r="K372" s="2"/>
    </row>
    <row r="373" spans="2:11" ht="15.75" customHeight="1" x14ac:dyDescent="0.45">
      <c r="B373" s="1"/>
      <c r="C373" s="2"/>
      <c r="D373" s="2"/>
      <c r="E373" s="2"/>
      <c r="F373" s="2"/>
      <c r="G373" s="2"/>
      <c r="H373" s="2"/>
      <c r="I373" s="2"/>
      <c r="J373" s="2"/>
      <c r="K373" s="2"/>
    </row>
    <row r="374" spans="2:11" ht="15.75" customHeight="1" x14ac:dyDescent="0.45">
      <c r="B374" s="1"/>
      <c r="C374" s="2"/>
      <c r="D374" s="2"/>
      <c r="E374" s="2"/>
      <c r="F374" s="2"/>
      <c r="G374" s="2"/>
      <c r="H374" s="2"/>
      <c r="I374" s="2"/>
      <c r="J374" s="2"/>
      <c r="K374" s="2"/>
    </row>
    <row r="375" spans="2:11" ht="15.75" customHeight="1" x14ac:dyDescent="0.45"/>
    <row r="376" spans="2:11" ht="15.75" customHeight="1" x14ac:dyDescent="0.45"/>
    <row r="377" spans="2:11" ht="15.75" customHeight="1" x14ac:dyDescent="0.45"/>
    <row r="378" spans="2:11" ht="15.75" customHeight="1" x14ac:dyDescent="0.45"/>
    <row r="379" spans="2:11" ht="15.75" customHeight="1" x14ac:dyDescent="0.45"/>
    <row r="380" spans="2:11" ht="15.75" customHeight="1" x14ac:dyDescent="0.45"/>
    <row r="381" spans="2:11" ht="15.75" customHeight="1" x14ac:dyDescent="0.45"/>
    <row r="382" spans="2:11" ht="15.75" customHeight="1" x14ac:dyDescent="0.45"/>
    <row r="383" spans="2:11" ht="15.75" customHeight="1" x14ac:dyDescent="0.45"/>
    <row r="384" spans="2:11"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mergeCells count="451">
    <mergeCell ref="F142:J142"/>
    <mergeCell ref="F143:J143"/>
    <mergeCell ref="F144:J144"/>
    <mergeCell ref="F145:J145"/>
    <mergeCell ref="K151:K152"/>
    <mergeCell ref="K153:K154"/>
    <mergeCell ref="K155:K156"/>
    <mergeCell ref="K136:K137"/>
    <mergeCell ref="K138:K139"/>
    <mergeCell ref="K140:K141"/>
    <mergeCell ref="K142:K143"/>
    <mergeCell ref="K144:K145"/>
    <mergeCell ref="K147:K148"/>
    <mergeCell ref="K149:K150"/>
    <mergeCell ref="C146:K146"/>
    <mergeCell ref="F147:J147"/>
    <mergeCell ref="F148:J148"/>
    <mergeCell ref="F149:J149"/>
    <mergeCell ref="F150:J150"/>
    <mergeCell ref="F151:J151"/>
    <mergeCell ref="F152:J152"/>
    <mergeCell ref="K106:K107"/>
    <mergeCell ref="G108:G109"/>
    <mergeCell ref="J108:J109"/>
    <mergeCell ref="K108:K109"/>
    <mergeCell ref="C122:K122"/>
    <mergeCell ref="C123:K123"/>
    <mergeCell ref="C124:G126"/>
    <mergeCell ref="C127:G131"/>
    <mergeCell ref="F132:J132"/>
    <mergeCell ref="E163:K163"/>
    <mergeCell ref="E164:K164"/>
    <mergeCell ref="E172:K172"/>
    <mergeCell ref="E173:K173"/>
    <mergeCell ref="B176:H176"/>
    <mergeCell ref="E165:K165"/>
    <mergeCell ref="E166:K166"/>
    <mergeCell ref="E167:K167"/>
    <mergeCell ref="E168:K168"/>
    <mergeCell ref="E169:K169"/>
    <mergeCell ref="E170:K170"/>
    <mergeCell ref="E171:K171"/>
    <mergeCell ref="F156:J156"/>
    <mergeCell ref="C157:J157"/>
    <mergeCell ref="B158:K158"/>
    <mergeCell ref="B159:K159"/>
    <mergeCell ref="E160:K160"/>
    <mergeCell ref="E161:G161"/>
    <mergeCell ref="H161:I161"/>
    <mergeCell ref="J161:K161"/>
    <mergeCell ref="E162:K162"/>
    <mergeCell ref="C88:C89"/>
    <mergeCell ref="D88:D89"/>
    <mergeCell ref="C90:C91"/>
    <mergeCell ref="D90:D91"/>
    <mergeCell ref="C92:C93"/>
    <mergeCell ref="D92:D93"/>
    <mergeCell ref="F153:J153"/>
    <mergeCell ref="F154:J154"/>
    <mergeCell ref="F155:J155"/>
    <mergeCell ref="G104:G105"/>
    <mergeCell ref="G106:G107"/>
    <mergeCell ref="H106:H107"/>
    <mergeCell ref="I106:I107"/>
    <mergeCell ref="J106:J107"/>
    <mergeCell ref="C133:K133"/>
    <mergeCell ref="F134:J134"/>
    <mergeCell ref="K134:K135"/>
    <mergeCell ref="F135:J135"/>
    <mergeCell ref="F136:J136"/>
    <mergeCell ref="F137:J137"/>
    <mergeCell ref="F138:J138"/>
    <mergeCell ref="F139:J139"/>
    <mergeCell ref="F140:J140"/>
    <mergeCell ref="F141:J141"/>
    <mergeCell ref="I88:I89"/>
    <mergeCell ref="J88:J89"/>
    <mergeCell ref="G84:G85"/>
    <mergeCell ref="G86:G87"/>
    <mergeCell ref="H86:H87"/>
    <mergeCell ref="I86:I87"/>
    <mergeCell ref="J86:J87"/>
    <mergeCell ref="K86:K87"/>
    <mergeCell ref="H88:H89"/>
    <mergeCell ref="K88:K89"/>
    <mergeCell ref="D56:F56"/>
    <mergeCell ref="H55:H56"/>
    <mergeCell ref="I55:I56"/>
    <mergeCell ref="J55:J56"/>
    <mergeCell ref="K55:K56"/>
    <mergeCell ref="D57:F57"/>
    <mergeCell ref="G57:G58"/>
    <mergeCell ref="H57:H58"/>
    <mergeCell ref="I57:I58"/>
    <mergeCell ref="J57:J58"/>
    <mergeCell ref="K57:K58"/>
    <mergeCell ref="C33:K33"/>
    <mergeCell ref="C34:K34"/>
    <mergeCell ref="C35:K35"/>
    <mergeCell ref="B36:B45"/>
    <mergeCell ref="C36:C37"/>
    <mergeCell ref="C38:C39"/>
    <mergeCell ref="C40:C41"/>
    <mergeCell ref="C42:C43"/>
    <mergeCell ref="C44:C45"/>
    <mergeCell ref="D45:K45"/>
    <mergeCell ref="C24:K24"/>
    <mergeCell ref="C25:K25"/>
    <mergeCell ref="C26:K26"/>
    <mergeCell ref="C27:K27"/>
    <mergeCell ref="C28:K28"/>
    <mergeCell ref="C29:K29"/>
    <mergeCell ref="C30:K30"/>
    <mergeCell ref="C31:K31"/>
    <mergeCell ref="C32:K32"/>
    <mergeCell ref="C18:F18"/>
    <mergeCell ref="G18:H18"/>
    <mergeCell ref="I18:K19"/>
    <mergeCell ref="C19:F19"/>
    <mergeCell ref="G19:H19"/>
    <mergeCell ref="C20:K20"/>
    <mergeCell ref="C21:K21"/>
    <mergeCell ref="C22:K22"/>
    <mergeCell ref="C23:K23"/>
    <mergeCell ref="C11:I11"/>
    <mergeCell ref="J11:K11"/>
    <mergeCell ref="C12:K13"/>
    <mergeCell ref="C14:K14"/>
    <mergeCell ref="C15:K15"/>
    <mergeCell ref="C16:F16"/>
    <mergeCell ref="G16:H16"/>
    <mergeCell ref="I16:K16"/>
    <mergeCell ref="C17:F17"/>
    <mergeCell ref="G17:H17"/>
    <mergeCell ref="I17:K17"/>
    <mergeCell ref="B2:K2"/>
    <mergeCell ref="B3:K3"/>
    <mergeCell ref="B4:K4"/>
    <mergeCell ref="B5:K5"/>
    <mergeCell ref="C6:K6"/>
    <mergeCell ref="C7:K7"/>
    <mergeCell ref="C8:K8"/>
    <mergeCell ref="C9:K9"/>
    <mergeCell ref="C10:I10"/>
    <mergeCell ref="J10:K10"/>
    <mergeCell ref="J114:K114"/>
    <mergeCell ref="J115:K120"/>
    <mergeCell ref="G117:I117"/>
    <mergeCell ref="G118:I118"/>
    <mergeCell ref="G119:I120"/>
    <mergeCell ref="G121:K121"/>
    <mergeCell ref="D43:K43"/>
    <mergeCell ref="D44:K44"/>
    <mergeCell ref="D36:K36"/>
    <mergeCell ref="D37:K37"/>
    <mergeCell ref="D38:K38"/>
    <mergeCell ref="D39:K39"/>
    <mergeCell ref="D40:K40"/>
    <mergeCell ref="D41:K41"/>
    <mergeCell ref="D42:K42"/>
    <mergeCell ref="I49:I50"/>
    <mergeCell ref="J49:J50"/>
    <mergeCell ref="D49:F49"/>
    <mergeCell ref="D50:F50"/>
    <mergeCell ref="G49:G50"/>
    <mergeCell ref="G51:G52"/>
    <mergeCell ref="H51:H52"/>
    <mergeCell ref="I51:I52"/>
    <mergeCell ref="J51:J52"/>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G114:I114"/>
    <mergeCell ref="G115:I116"/>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00:J101"/>
    <mergeCell ref="K100:K101"/>
    <mergeCell ref="H108:H109"/>
    <mergeCell ref="I108:I109"/>
    <mergeCell ref="G110:G111"/>
    <mergeCell ref="H110:H111"/>
    <mergeCell ref="I110:I111"/>
    <mergeCell ref="J110:J111"/>
    <mergeCell ref="K110:K111"/>
    <mergeCell ref="G112:G113"/>
    <mergeCell ref="H112:H113"/>
    <mergeCell ref="I112:I113"/>
    <mergeCell ref="J112:J113"/>
    <mergeCell ref="K112:K113"/>
    <mergeCell ref="E88:F88"/>
    <mergeCell ref="E89:F89"/>
    <mergeCell ref="E90:F90"/>
    <mergeCell ref="E91:F91"/>
    <mergeCell ref="E92:F92"/>
    <mergeCell ref="E93:F93"/>
    <mergeCell ref="E94:F94"/>
    <mergeCell ref="F119:F120"/>
    <mergeCell ref="D120:E120"/>
    <mergeCell ref="D94:D95"/>
    <mergeCell ref="D77:F77"/>
    <mergeCell ref="D78:F78"/>
    <mergeCell ref="D79:F79"/>
    <mergeCell ref="E85:F85"/>
    <mergeCell ref="E86:F86"/>
    <mergeCell ref="D80:F80"/>
    <mergeCell ref="E83:F83"/>
    <mergeCell ref="C84:C85"/>
    <mergeCell ref="D84:D85"/>
    <mergeCell ref="E84:F84"/>
    <mergeCell ref="D86:D87"/>
    <mergeCell ref="E87:F87"/>
    <mergeCell ref="C86:C87"/>
    <mergeCell ref="D61:F61"/>
    <mergeCell ref="D62:F62"/>
    <mergeCell ref="D63:F63"/>
    <mergeCell ref="D64:F64"/>
    <mergeCell ref="D72:F72"/>
    <mergeCell ref="D73:F73"/>
    <mergeCell ref="D74:F74"/>
    <mergeCell ref="D75:F75"/>
    <mergeCell ref="D76:F76"/>
    <mergeCell ref="D153:E153"/>
    <mergeCell ref="D154:E154"/>
    <mergeCell ref="D155:E155"/>
    <mergeCell ref="D156:E156"/>
    <mergeCell ref="D144:E144"/>
    <mergeCell ref="D145:E145"/>
    <mergeCell ref="D147:E147"/>
    <mergeCell ref="D148:E148"/>
    <mergeCell ref="D149:E149"/>
    <mergeCell ref="D150:E150"/>
    <mergeCell ref="D151:E151"/>
    <mergeCell ref="D136:E136"/>
    <mergeCell ref="D137:E137"/>
    <mergeCell ref="D138:E138"/>
    <mergeCell ref="D139:E139"/>
    <mergeCell ref="D140:E140"/>
    <mergeCell ref="D141:E141"/>
    <mergeCell ref="D142:E142"/>
    <mergeCell ref="D143:E143"/>
    <mergeCell ref="D152:E152"/>
    <mergeCell ref="E112:F112"/>
    <mergeCell ref="E113:F113"/>
    <mergeCell ref="D114:E114"/>
    <mergeCell ref="D115:E115"/>
    <mergeCell ref="F115:F116"/>
    <mergeCell ref="D116:E116"/>
    <mergeCell ref="F117:F118"/>
    <mergeCell ref="D117:E117"/>
    <mergeCell ref="D118:E118"/>
    <mergeCell ref="C155:C156"/>
    <mergeCell ref="C167:D167"/>
    <mergeCell ref="C168:D168"/>
    <mergeCell ref="C169:D169"/>
    <mergeCell ref="C170:D170"/>
    <mergeCell ref="C171:D171"/>
    <mergeCell ref="C172:D172"/>
    <mergeCell ref="C173:D173"/>
    <mergeCell ref="C160:D160"/>
    <mergeCell ref="C161:D161"/>
    <mergeCell ref="C162:D162"/>
    <mergeCell ref="C163:D163"/>
    <mergeCell ref="C164:D164"/>
    <mergeCell ref="C165:D165"/>
    <mergeCell ref="C166:D166"/>
    <mergeCell ref="C136:C137"/>
    <mergeCell ref="C138:C139"/>
    <mergeCell ref="C140:C141"/>
    <mergeCell ref="C142:C143"/>
    <mergeCell ref="C144:C145"/>
    <mergeCell ref="C147:C148"/>
    <mergeCell ref="C149:C150"/>
    <mergeCell ref="C151:C152"/>
    <mergeCell ref="C153:C154"/>
    <mergeCell ref="C106:C107"/>
    <mergeCell ref="C108:C109"/>
    <mergeCell ref="C110:C111"/>
    <mergeCell ref="C112:C113"/>
    <mergeCell ref="D112:D113"/>
    <mergeCell ref="C115:C116"/>
    <mergeCell ref="C117:C118"/>
    <mergeCell ref="C119:C120"/>
    <mergeCell ref="C134:C135"/>
    <mergeCell ref="D119:E119"/>
    <mergeCell ref="D132:E132"/>
    <mergeCell ref="D134:E134"/>
    <mergeCell ref="D135:E135"/>
    <mergeCell ref="C121:F121"/>
    <mergeCell ref="B83:B113"/>
    <mergeCell ref="B114:B121"/>
    <mergeCell ref="B124:B131"/>
    <mergeCell ref="B132:B157"/>
    <mergeCell ref="B160:B163"/>
    <mergeCell ref="B164:B165"/>
    <mergeCell ref="B166:B173"/>
    <mergeCell ref="B61:B72"/>
    <mergeCell ref="B73:B80"/>
    <mergeCell ref="E110:F110"/>
    <mergeCell ref="E111:F111"/>
    <mergeCell ref="D106:D107"/>
    <mergeCell ref="E106:F106"/>
    <mergeCell ref="E107:F107"/>
    <mergeCell ref="D108:D109"/>
    <mergeCell ref="E108:F108"/>
    <mergeCell ref="E109:F109"/>
    <mergeCell ref="D110:D111"/>
    <mergeCell ref="C102:C103"/>
    <mergeCell ref="C104:C105"/>
    <mergeCell ref="D104:D105"/>
    <mergeCell ref="E104:F104"/>
    <mergeCell ref="E105:F105"/>
    <mergeCell ref="C100:C101"/>
    <mergeCell ref="D100:D101"/>
    <mergeCell ref="E100:F100"/>
    <mergeCell ref="E101:F101"/>
    <mergeCell ref="D102:D103"/>
    <mergeCell ref="E102:F102"/>
    <mergeCell ref="E103:F103"/>
    <mergeCell ref="E98:F98"/>
    <mergeCell ref="E99:F99"/>
    <mergeCell ref="E95:F95"/>
    <mergeCell ref="C96:C97"/>
    <mergeCell ref="D96:D97"/>
    <mergeCell ref="E96:F96"/>
    <mergeCell ref="E97:F97"/>
    <mergeCell ref="C98:C99"/>
    <mergeCell ref="D98:D99"/>
    <mergeCell ref="C94:C95"/>
    <mergeCell ref="J84:J85"/>
    <mergeCell ref="K84:K85"/>
    <mergeCell ref="H77:H78"/>
    <mergeCell ref="H79:H80"/>
    <mergeCell ref="I79:I80"/>
    <mergeCell ref="J79:J80"/>
    <mergeCell ref="K79:K80"/>
    <mergeCell ref="H84:H85"/>
    <mergeCell ref="I84:I85"/>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G65:G66"/>
    <mergeCell ref="G67:G68"/>
    <mergeCell ref="G71:G72"/>
    <mergeCell ref="G73:G74"/>
    <mergeCell ref="D65:F65"/>
    <mergeCell ref="D66:F66"/>
    <mergeCell ref="D70:F70"/>
    <mergeCell ref="B81:K81"/>
    <mergeCell ref="B82:K82"/>
    <mergeCell ref="D67:F67"/>
    <mergeCell ref="D68:F68"/>
    <mergeCell ref="G69:G70"/>
    <mergeCell ref="H69:H70"/>
    <mergeCell ref="I69:I70"/>
    <mergeCell ref="J69:J70"/>
    <mergeCell ref="K69:K70"/>
    <mergeCell ref="H75:H76"/>
    <mergeCell ref="I75:I76"/>
    <mergeCell ref="J75:J76"/>
    <mergeCell ref="K75:K76"/>
    <mergeCell ref="I77:I78"/>
    <mergeCell ref="J77:J78"/>
    <mergeCell ref="K77:K78"/>
    <mergeCell ref="G75:G76"/>
    <mergeCell ref="G77:G78"/>
    <mergeCell ref="G79:G80"/>
    <mergeCell ref="D69:F69"/>
    <mergeCell ref="D71:F71"/>
    <mergeCell ref="I63:I64"/>
    <mergeCell ref="I65:I66"/>
    <mergeCell ref="J65:J66"/>
    <mergeCell ref="K65:K66"/>
    <mergeCell ref="I67:I68"/>
    <mergeCell ref="J67:J68"/>
    <mergeCell ref="K67:K68"/>
    <mergeCell ref="I59:I60"/>
    <mergeCell ref="J59:J60"/>
    <mergeCell ref="I61:I62"/>
    <mergeCell ref="J61:J62"/>
    <mergeCell ref="K61:K62"/>
    <mergeCell ref="J63:J64"/>
    <mergeCell ref="K63:K64"/>
    <mergeCell ref="D51:F51"/>
    <mergeCell ref="D54:F54"/>
    <mergeCell ref="K59:K60"/>
    <mergeCell ref="D60:F60"/>
    <mergeCell ref="B46:K46"/>
    <mergeCell ref="B47:K47"/>
    <mergeCell ref="B48:B60"/>
    <mergeCell ref="C48:F48"/>
    <mergeCell ref="H49:H50"/>
    <mergeCell ref="K49:K50"/>
    <mergeCell ref="K53:K54"/>
    <mergeCell ref="G59:G60"/>
    <mergeCell ref="H59:H60"/>
    <mergeCell ref="D58:F58"/>
    <mergeCell ref="D59:F59"/>
    <mergeCell ref="K51:K52"/>
    <mergeCell ref="G53:G54"/>
    <mergeCell ref="H53:H54"/>
    <mergeCell ref="I53:I54"/>
    <mergeCell ref="J53:J54"/>
    <mergeCell ref="D52:F52"/>
    <mergeCell ref="D53:F53"/>
    <mergeCell ref="D55:F55"/>
    <mergeCell ref="G55:G56"/>
  </mergeCells>
  <hyperlinks>
    <hyperlink ref="E161" r:id="rId1" xr:uid="{00000000-0004-0000-0000-000000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HUK 303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çisem özkal</cp:lastModifiedBy>
  <dcterms:created xsi:type="dcterms:W3CDTF">2025-06-29T14:32:15Z</dcterms:created>
  <dcterms:modified xsi:type="dcterms:W3CDTF">2025-06-29T14:32:15Z</dcterms:modified>
</cp:coreProperties>
</file>