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SUS\Desktop\"/>
    </mc:Choice>
  </mc:AlternateContent>
  <xr:revisionPtr revIDLastSave="0" documentId="8_{6F62B478-4139-4A77-B507-A916BC912513}" xr6:coauthVersionLast="47" xr6:coauthVersionMax="47" xr10:uidLastSave="{00000000-0000-0000-0000-000000000000}"/>
  <bookViews>
    <workbookView xWindow="-98" yWindow="-98" windowWidth="21795" windowHeight="13096" xr2:uid="{00000000-000D-0000-FFFF-FFFF00000000}"/>
  </bookViews>
  <sheets>
    <sheet name="HUK 313"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1" l="1"/>
  <c r="E171" i="1"/>
  <c r="E169" i="1"/>
  <c r="E167" i="1"/>
  <c r="C127" i="1"/>
  <c r="C123" i="1"/>
  <c r="E113" i="1"/>
  <c r="E111" i="1"/>
  <c r="E109" i="1"/>
  <c r="E107" i="1"/>
  <c r="E105" i="1"/>
  <c r="E103" i="1"/>
  <c r="E101" i="1"/>
  <c r="E99" i="1"/>
  <c r="E97" i="1"/>
  <c r="E95" i="1"/>
  <c r="E93" i="1"/>
  <c r="E91" i="1"/>
  <c r="E89" i="1"/>
  <c r="E87" i="1"/>
  <c r="E85" i="1"/>
  <c r="D80" i="1"/>
  <c r="D78" i="1"/>
  <c r="D76" i="1"/>
  <c r="D74" i="1"/>
  <c r="D72" i="1"/>
  <c r="D70" i="1"/>
  <c r="D68" i="1"/>
  <c r="D66" i="1"/>
  <c r="D64" i="1"/>
  <c r="D62" i="1"/>
  <c r="D60" i="1"/>
  <c r="D58" i="1"/>
  <c r="D56" i="1"/>
  <c r="D54" i="1"/>
  <c r="D52" i="1"/>
  <c r="D50" i="1"/>
  <c r="D45" i="1"/>
  <c r="D43" i="1"/>
  <c r="D41" i="1"/>
  <c r="D39" i="1"/>
  <c r="D37" i="1"/>
  <c r="C35" i="1"/>
  <c r="C33" i="1"/>
  <c r="C31" i="1"/>
  <c r="C29" i="1"/>
  <c r="C27" i="1"/>
  <c r="C25" i="1"/>
  <c r="C17" i="1"/>
  <c r="C15" i="1"/>
  <c r="C11" i="1"/>
  <c r="C9" i="1"/>
  <c r="C7" i="1"/>
</calcChain>
</file>

<file path=xl/sharedStrings.xml><?xml version="1.0" encoding="utf-8"?>
<sst xmlns="http://schemas.openxmlformats.org/spreadsheetml/2006/main" count="377" uniqueCount="266">
  <si>
    <t>AKTS DERS TANITIM FORMU</t>
  </si>
  <si>
    <t>ECTS Course Description Form</t>
  </si>
  <si>
    <t>I. BÖLÜM (Senato Onayı)</t>
  </si>
  <si>
    <t>PART I (Senate Approval)</t>
  </si>
  <si>
    <r>
      <rPr>
        <b/>
        <sz val="10"/>
        <color theme="1"/>
        <rFont val="Times New Roman"/>
      </rPr>
      <t>Dersi Açan Fakülte /YO</t>
    </r>
    <r>
      <rPr>
        <b/>
        <sz val="10"/>
        <color theme="1"/>
        <rFont val="Times New Roman"/>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</si>
  <si>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</si>
  <si>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</si>
  <si>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</si>
  <si>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</si>
  <si>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</si>
  <si>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</si>
  <si>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</si>
  <si>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</si>
  <si>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</si>
  <si>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</si>
  <si>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313</t>
  </si>
  <si>
    <t xml:space="preserve">Course Code </t>
  </si>
  <si>
    <t>Ders Adı</t>
  </si>
  <si>
    <t>Hukuk Felsefesi</t>
  </si>
  <si>
    <t>Course Name</t>
  </si>
  <si>
    <t xml:space="preserve">Öğretim dili </t>
  </si>
  <si>
    <t>Türkçe</t>
  </si>
  <si>
    <t>Ders Türü</t>
  </si>
  <si>
    <t>Zorunlu</t>
  </si>
  <si>
    <t>Language of Instruction</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</si>
  <si>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</si>
  <si>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</si>
  <si>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</si>
  <si>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</si>
  <si>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</si>
  <si>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</si>
  <si>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</si>
  <si>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</si>
  <si>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</si>
  <si>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</si>
  <si>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</si>
  <si>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</si>
  <si>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</si>
  <si>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</si>
  <si>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Ön koşul/lar</t>
  </si>
  <si>
    <t>Yok</t>
  </si>
  <si>
    <t>Pre-requisites</t>
  </si>
  <si>
    <t>Yan koşul/lar</t>
  </si>
  <si>
    <t>Co-requisites</t>
  </si>
  <si>
    <t>Kayıt Kısıtlaması</t>
  </si>
  <si>
    <t>Dersi yalnızca bölüm öğrencileri alabilir.</t>
  </si>
  <si>
    <t>Registration Restriction</t>
  </si>
  <si>
    <t xml:space="preserve">Dersin Amacı </t>
  </si>
  <si>
    <t>Hukuk Felsefesi ile ilgili öğrencinin perspektifini geliştirmek ve öğrenciyi temel tartışmaları hakkında bilgilendirmek.</t>
  </si>
  <si>
    <t>Educational Objective</t>
  </si>
  <si>
    <t xml:space="preserve">Ders İçeriği </t>
  </si>
  <si>
    <t>Hukuk Felsefesi'nin temel sorusu ontolojiktir: ” Hukuk nedir?”. Bu soruyla bağlantılı olarak, bu derste, hukuk hakkında bilgi edinme yöntemleri ve hukukun başka düşün ve pratik evrenleriyle ilişkisi ele alınır. Varlık (normatif düzenin belirmesi ve uygulanması) ve dil sorunları (hukukun belirliliği- belirsizliği): bir sistem olarak hukukun unsurları (norm ve ilkeler) ve ilişkileri (normatif sistemlerin birbirleriyle ilişkileri): ve son olarak, hukukta değer sorunu (adalet, özgürlük gibi kavramlar kapsamında doğal hukuk) konu edinilerek tartışılır. Bu tartışmalar, kronolojik sıçramalarla ve güncele ağırlık verilerek, düşünce tarihindeki bağlantılarıyla birlikte değerlendirilir.</t>
  </si>
  <si>
    <t>Course Description</t>
  </si>
  <si>
    <r>
      <rPr>
        <b/>
        <sz val="10"/>
        <color theme="1"/>
        <rFont val="Times New Roman"/>
      </rPr>
      <t xml:space="preserve">Öğrenim Çıktıları    </t>
    </r>
    <r>
      <rPr>
        <b/>
        <sz val="10"/>
        <color rgb="FF1F497D"/>
        <rFont val="Times New Roman"/>
      </rPr>
      <t xml:space="preserve">    Learning Outcomes </t>
    </r>
  </si>
  <si>
    <t>ÖÇ/LO 1</t>
  </si>
  <si>
    <t>Hukuku kavramsal altyapısıyla beraber ele almak.</t>
  </si>
  <si>
    <t>ÖÇ/LO 2</t>
  </si>
  <si>
    <t>Çeşitli hukuk anlayışlarını felsefi düzlemde tartışabilmek.</t>
  </si>
  <si>
    <t>ÖÇ/LO 3</t>
  </si>
  <si>
    <t>Hukukun düşünce tarihinde değişik ele alınış biçimlerini ve bunların bugüne yansımasını değerlendirebilmek.</t>
  </si>
  <si>
    <t>ÖÇ/LO 4</t>
  </si>
  <si>
    <t>Çağdaş hukuk felsefesinin problemlerini tanımlayıp tartışabilmek.</t>
  </si>
  <si>
    <t>ÖÇ/LO 5</t>
  </si>
  <si>
    <t>Modern hukuka eleştirel yaklaşımlar geliştirebilmek.</t>
  </si>
  <si>
    <t>II. BÖLÜM (Fakülte Kurulu Onayı)</t>
  </si>
  <si>
    <t>PART II ( Faculty Board Approval)</t>
  </si>
  <si>
    <r>
      <rPr>
        <b/>
        <sz val="11"/>
        <color theme="1"/>
        <rFont val="Times New Roman"/>
      </rPr>
      <t xml:space="preserve">Temel Çıktılar   (Üniversite Genelinde)      </t>
    </r>
    <r>
      <rPr>
        <b/>
        <sz val="11"/>
        <color rgb="FF1F497D"/>
        <rFont val="Times New Roman"/>
      </rPr>
      <t xml:space="preserve">      Basic Outcomes (University-wide)</t>
    </r>
  </si>
  <si>
    <r>
      <rPr>
        <b/>
        <sz val="12"/>
        <color rgb="FF1F497D"/>
        <rFont val="Times New Roman"/>
      </rPr>
      <t xml:space="preserve">PROGRAM ÇIKTILARI </t>
    </r>
    <r>
      <rPr>
        <b/>
        <sz val="12"/>
        <color rgb="FF1F497D"/>
        <rFont val="Times New Roman"/>
      </rPr>
      <t xml:space="preserve">                                               PROGRAM OUTCOMES</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</si>
  <si>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</si>
  <si>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</si>
  <si>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</si>
  <si>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</si>
  <si>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</si>
  <si>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PÇ1</t>
  </si>
  <si>
    <t>Türkçe ve İngilizce sözlü, yazılı ve görsel yöntemlerle etkin iletişim kurma rapor yazma ve sunum yapma becerisi.</t>
  </si>
  <si>
    <t>X</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</si>
  <si>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</si>
  <si>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</si>
  <si>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</si>
  <si>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</si>
  <si>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</si>
  <si>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</si>
  <si>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</si>
  <si>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</si>
  <si>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</si>
  <si>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</si>
  <si>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</si>
  <si>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</si>
  <si>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</si>
  <si>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</si>
  <si>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</si>
  <si>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PO6</t>
  </si>
  <si>
    <r>
      <rPr>
        <b/>
        <sz val="11"/>
        <color rgb="FF1F497D"/>
        <rFont val="Times New Roman"/>
      </rPr>
      <t xml:space="preserve">
</t>
    </r>
    <r>
      <rPr>
        <b/>
        <sz val="11"/>
        <color theme="1"/>
        <rFont val="Times New Roman"/>
      </rPr>
      <t xml:space="preserve">Fakülte/YO Çıktıları </t>
    </r>
    <r>
      <rPr>
        <b/>
        <sz val="11"/>
        <color rgb="FF1F497D"/>
        <rFont val="Times New Roman"/>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</si>
  <si>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</si>
  <si>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</si>
  <si>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</si>
  <si>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</si>
  <si>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</si>
  <si>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</si>
  <si>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</si>
  <si>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</si>
  <si>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</si>
  <si>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</si>
  <si>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</si>
  <si>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</si>
  <si>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</si>
  <si>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</si>
  <si>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</si>
  <si>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</si>
  <si>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</si>
  <si>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</si>
  <si>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rPr>
      <t xml:space="preserve">Program Çıktıları     </t>
    </r>
    <r>
      <rPr>
        <b/>
        <sz val="10"/>
        <color rgb="FF1F497D"/>
        <rFont val="Times New Roman"/>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</si>
  <si>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</si>
  <si>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</si>
  <si>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</si>
  <si>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</si>
  <si>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</si>
  <si>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</si>
  <si>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</si>
  <si>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</si>
  <si>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</si>
  <si>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</si>
  <si>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</si>
  <si>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</si>
  <si>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</si>
  <si>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</si>
  <si>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rPr>
      <t xml:space="preserve">Öğretilen Konular, Konuların Öğrenim Çıktılarına Katkıları, ve Öğrenim Değerlendirme Metodları        </t>
    </r>
    <r>
      <rPr>
        <b/>
        <sz val="10"/>
        <color rgb="FF1F497D"/>
        <rFont val="Times New Roman"/>
      </rPr>
      <t xml:space="preserve">           Course Subjects, Contribution of Course Subjects to Learning Outcomes, and Methods for Assessing Learning of Course Subjects</t>
    </r>
  </si>
  <si>
    <r>
      <rPr>
        <b/>
        <sz val="10"/>
        <color rgb="FF1F497D"/>
        <rFont val="Times New Roman"/>
      </rPr>
      <t>Konu No</t>
    </r>
    <r>
      <rPr>
        <b/>
        <sz val="10"/>
        <color rgb="FF1F497D"/>
        <rFont val="Times New Roman"/>
      </rPr>
      <t xml:space="preserve">         #Subjects</t>
    </r>
  </si>
  <si>
    <r>
      <rPr>
        <b/>
        <sz val="10"/>
        <color rgb="FF1F497D"/>
        <rFont val="Times New Roman"/>
      </rPr>
      <t>Hafta</t>
    </r>
    <r>
      <rPr>
        <b/>
        <sz val="10"/>
        <color rgb="FF1F497D"/>
        <rFont val="Times New Roman"/>
      </rPr>
      <t xml:space="preserve">           Week</t>
    </r>
  </si>
  <si>
    <r>
      <rPr>
        <b/>
        <sz val="10"/>
        <color rgb="FF1F497D"/>
        <rFont val="Times New Roman"/>
      </rPr>
      <t>Konu</t>
    </r>
    <r>
      <rPr>
        <b/>
        <sz val="10"/>
        <color rgb="FF1F497D"/>
        <rFont val="Times New Roman"/>
      </rPr>
      <t xml:space="preserve">                                                                   Subject</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</si>
  <si>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</si>
  <si>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</si>
  <si>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</si>
  <si>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</si>
  <si>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</si>
  <si>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K/S 1</t>
  </si>
  <si>
    <t xml:space="preserve">
Hukuk Doktrini / Hukuk Metodolijisi / Hukuk Felsefesi</t>
  </si>
  <si>
    <t>K/S 2</t>
  </si>
  <si>
    <t>Hukuk Doktrini / Hukuk Metodolijisi / Hukuk Felsefesi</t>
  </si>
  <si>
    <t>K/S 3</t>
  </si>
  <si>
    <t xml:space="preserve">Adalet Kavramı </t>
  </si>
  <si>
    <t>K/S 4</t>
  </si>
  <si>
    <t>Adalet Kavramı</t>
  </si>
  <si>
    <t>K/S 5</t>
  </si>
  <si>
    <t>Faydacılığın Adalet Anlayışı</t>
  </si>
  <si>
    <t>K/S 6</t>
  </si>
  <si>
    <t>K/S 7</t>
  </si>
  <si>
    <t>Özgürlükçülüğün Adalet Anlayışı</t>
  </si>
  <si>
    <t>K/S 8</t>
  </si>
  <si>
    <t>Ara Sınav</t>
  </si>
  <si>
    <t>K/S 9</t>
  </si>
  <si>
    <t>K/S 10</t>
  </si>
  <si>
    <t>Kant ve İnsana Saygı Kavramı</t>
  </si>
  <si>
    <t>K/S 11</t>
  </si>
  <si>
    <t>K/S 12</t>
  </si>
  <si>
    <t>Erdemden Doğan
 Adalet Anlayışı:
Aristoteles</t>
  </si>
  <si>
    <t>K/S 13</t>
  </si>
  <si>
    <t>Erdemden Doğan Adalet Anlayışı: Aristoteles</t>
  </si>
  <si>
    <t>K/S 14</t>
  </si>
  <si>
    <t>John Rawls</t>
  </si>
  <si>
    <t>K/S 15</t>
  </si>
  <si>
    <r>
      <rPr>
        <b/>
        <sz val="10"/>
        <color theme="1"/>
        <rFont val="Times New Roman"/>
      </rPr>
      <t xml:space="preserve">Öğrenim Değerlendirme Metotları, Ders Notuna Etki Ağırlıkları, Uygulama ve Telafi Kuralları      </t>
    </r>
    <r>
      <rPr>
        <b/>
        <sz val="10"/>
        <color rgb="FF1F497D"/>
        <rFont val="Times New Roman"/>
      </rPr>
      <t xml:space="preserve">        Assessment Methods, Weight in Course Grade, Implementation and Make-Up Rules </t>
    </r>
  </si>
  <si>
    <t>No</t>
  </si>
  <si>
    <r>
      <rPr>
        <b/>
        <sz val="10"/>
        <color rgb="FF1F497D"/>
        <rFont val="Times New Roman"/>
      </rPr>
      <t xml:space="preserve">Tür </t>
    </r>
    <r>
      <rPr>
        <b/>
        <sz val="10"/>
        <color rgb="FF1F497D"/>
        <rFont val="Times New Roman"/>
      </rPr>
      <t xml:space="preserve">                                                Type</t>
    </r>
  </si>
  <si>
    <r>
      <rPr>
        <b/>
        <sz val="10"/>
        <color rgb="FF1F497D"/>
        <rFont val="Times New Roman"/>
      </rPr>
      <t>Ağırlık</t>
    </r>
    <r>
      <rPr>
        <b/>
        <sz val="10"/>
        <color rgb="FF1F497D"/>
        <rFont val="Times New Roman"/>
      </rPr>
      <t xml:space="preserve">                        Weight</t>
    </r>
  </si>
  <si>
    <r>
      <rPr>
        <b/>
        <sz val="10"/>
        <color rgb="FF1F497D"/>
        <rFont val="Times New Roman"/>
      </rPr>
      <t>Uygulama Kuralı</t>
    </r>
    <r>
      <rPr>
        <sz val="10"/>
        <color rgb="FF1F497D"/>
        <rFont val="Times New Roman"/>
      </rPr>
      <t xml:space="preserve"> </t>
    </r>
    <r>
      <rPr>
        <b/>
        <sz val="10"/>
        <color rgb="FF1F497D"/>
        <rFont val="Times New Roman"/>
      </rPr>
      <t xml:space="preserve">                     Implementation Rule</t>
    </r>
  </si>
  <si>
    <r>
      <rPr>
        <b/>
        <sz val="10"/>
        <color rgb="FF1F497D"/>
        <rFont val="Times New Roman"/>
      </rPr>
      <t xml:space="preserve">Telafi Kuralı </t>
    </r>
    <r>
      <rPr>
        <b/>
        <sz val="10"/>
        <color rgb="FF1F497D"/>
        <rFont val="Times New Roman"/>
      </rPr>
      <t xml:space="preserve">               Make-Up Rule</t>
    </r>
  </si>
  <si>
    <t>D1</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</si>
  <si>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course-related legislation and materials will be used. No means of communication is allowed during the exam.</t>
  </si>
  <si>
    <t>Fakültenin belirlediği esaslar çerçevesinde mazeret sınavı yapılır.
Make-up exams are held within the framework of the principles determined by the faculty.</t>
  </si>
  <si>
    <t>Midterm Exam</t>
  </si>
  <si>
    <t>D2</t>
  </si>
  <si>
    <t>Kısa Sınav(lar)</t>
  </si>
  <si>
    <t>-</t>
  </si>
  <si>
    <t>Quizz(es)</t>
  </si>
  <si>
    <t>D3</t>
  </si>
  <si>
    <t>Final Sınavı</t>
  </si>
  <si>
    <t>Derse ilişkin mevzuat ve materyalin kullanılıp kullanılmayacağı dersin öğretim elemanı tarafından öğrencilere bildirilir. Sınav esansında hiçbir iletişim aracının kullanılmasına izin verilmez
Whether or not the course-related legislation and materials will be used is notified to students by the course instructor. No means of communication will be used during the exam..</t>
  </si>
  <si>
    <t>Final Exam</t>
  </si>
  <si>
    <r>
      <rPr>
        <b/>
        <sz val="10"/>
        <color rgb="FF1F497D"/>
        <rFont val="Times New Roman"/>
      </rPr>
      <t>TOPLAM</t>
    </r>
    <r>
      <rPr>
        <b/>
        <sz val="10"/>
        <color rgb="FF1F497D"/>
        <rFont val="Times New Roman"/>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</si>
  <si>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</si>
  <si>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</si>
  <si>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</si>
  <si>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rPr>
      <t xml:space="preserve">Harf Notu Belirleme Metodu </t>
    </r>
    <r>
      <rPr>
        <b/>
        <sz val="10"/>
        <color rgb="FF1F497D"/>
        <rFont val="Times New Roman"/>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</si>
  <si>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</si>
  <si>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</si>
  <si>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</si>
  <si>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</si>
  <si>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</si>
  <si>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</si>
  <si>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</si>
  <si>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</si>
  <si>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</si>
  <si>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</si>
  <si>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</si>
  <si>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</si>
  <si>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</si>
  <si>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</si>
  <si>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</si>
  <si>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</si>
  <si>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</si>
  <si>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</si>
  <si>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</si>
  <si>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</si>
  <si>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</si>
  <si>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</si>
  <si>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</si>
  <si>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</si>
  <si>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</si>
  <si>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</si>
  <si>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</si>
  <si>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</si>
  <si>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rPr>
      <t xml:space="preserve">Öğretim Metodları, Tahmini Öğrenci Yükü         </t>
    </r>
    <r>
      <rPr>
        <b/>
        <sz val="10"/>
        <color rgb="FF1F497D"/>
        <rFont val="Times New Roman"/>
      </rPr>
      <t xml:space="preserve">   Teaching Methods, Student Work Load</t>
    </r>
  </si>
  <si>
    <r>
      <rPr>
        <b/>
        <sz val="10"/>
        <color rgb="FF1F497D"/>
        <rFont val="Times New Roman"/>
      </rPr>
      <t>Tür</t>
    </r>
    <r>
      <rPr>
        <b/>
        <sz val="10"/>
        <color rgb="FF1F497D"/>
        <rFont val="Times New Roman"/>
      </rPr>
      <t xml:space="preserve">                                                 Method</t>
    </r>
  </si>
  <si>
    <r>
      <rPr>
        <b/>
        <sz val="10"/>
        <color rgb="FF1F497D"/>
        <rFont val="Times New Roman"/>
      </rPr>
      <t xml:space="preserve">Açıklama  </t>
    </r>
    <r>
      <rPr>
        <b/>
        <sz val="10"/>
        <color rgb="FF1F497D"/>
        <rFont val="Times New Roman"/>
      </rPr>
      <t xml:space="preserve">                                                                                                                      Explaination</t>
    </r>
  </si>
  <si>
    <r>
      <rPr>
        <b/>
        <sz val="10"/>
        <color rgb="FF1F497D"/>
        <rFont val="Times New Roman"/>
      </rPr>
      <t>Saat</t>
    </r>
    <r>
      <rPr>
        <b/>
        <sz val="10"/>
        <color rgb="FF1F497D"/>
        <rFont val="Times New Roman"/>
      </rPr>
      <t xml:space="preserve">               Hours</t>
    </r>
  </si>
  <si>
    <r>
      <rPr>
        <b/>
        <sz val="10"/>
        <color rgb="FF1F497D"/>
        <rFont val="Times New Roman"/>
      </rPr>
      <t>Öğretim elemanı tarafından uygulanan süre</t>
    </r>
    <r>
      <rPr>
        <b/>
        <sz val="10"/>
        <color rgb="FF1F497D"/>
        <rFont val="Times New Roman"/>
      </rPr>
      <t xml:space="preserve"> // Time applied by instructor</t>
    </r>
  </si>
  <si>
    <t>Sınıf Dersi</t>
  </si>
  <si>
    <t>14*2</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</si>
  <si>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</si>
  <si>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</si>
  <si>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</si>
  <si>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</si>
  <si>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</si>
  <si>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</si>
  <si>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</si>
  <si>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</si>
  <si>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</si>
  <si>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</si>
  <si>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</si>
  <si>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rPr>
      <t>Öğrencinin ayırması beklenen tahmini süre</t>
    </r>
    <r>
      <rPr>
        <b/>
        <sz val="10"/>
        <color rgb="FF1F497D"/>
        <rFont val="Times New Roman"/>
      </rPr>
      <t xml:space="preserve"> // Time expected to be allocated by student</t>
    </r>
  </si>
  <si>
    <t>İş Planı</t>
  </si>
  <si>
    <t>Business Plan</t>
  </si>
  <si>
    <t>Ders Tekrarı</t>
  </si>
  <si>
    <t>Review</t>
  </si>
  <si>
    <t>Ofis Saati</t>
  </si>
  <si>
    <t>Office Hours</t>
  </si>
  <si>
    <r>
      <rPr>
        <b/>
        <sz val="10"/>
        <color rgb="FF1F497D"/>
        <rFont val="Times New Roman"/>
      </rPr>
      <t>TOPLAM</t>
    </r>
    <r>
      <rPr>
        <b/>
        <sz val="10"/>
        <color rgb="FF1F497D"/>
        <rFont val="Times New Roman"/>
      </rPr>
      <t xml:space="preserve"> / TOTAL</t>
    </r>
  </si>
  <si>
    <t>IV. BÖLÜM</t>
  </si>
  <si>
    <t>IV. PART</t>
  </si>
  <si>
    <r>
      <rPr>
        <b/>
        <sz val="10"/>
        <color theme="1"/>
        <rFont val="Times New Roman"/>
      </rPr>
      <t xml:space="preserve">Öğretim Elemanı        </t>
    </r>
    <r>
      <rPr>
        <b/>
        <sz val="10"/>
        <color rgb="FF1F497D"/>
        <rFont val="Times New Roman"/>
      </rPr>
      <t xml:space="preserve">   Instructor</t>
    </r>
  </si>
  <si>
    <r>
      <rPr>
        <b/>
        <sz val="10"/>
        <color theme="1"/>
        <rFont val="Times New Roman"/>
      </rPr>
      <t xml:space="preserve">İsim Soyisim    </t>
    </r>
    <r>
      <rPr>
        <b/>
        <sz val="10"/>
        <color rgb="FF1F497D"/>
        <rFont val="Times New Roman"/>
      </rPr>
      <t xml:space="preserve">               Name Surname</t>
    </r>
  </si>
  <si>
    <t>Prof. Dr. Yusuf Mehmet ÖRNEK</t>
  </si>
  <si>
    <r>
      <rPr>
        <b/>
        <sz val="10"/>
        <color theme="1"/>
        <rFont val="Times New Roman"/>
      </rPr>
      <t xml:space="preserve">E-posta             </t>
    </r>
    <r>
      <rPr>
        <b/>
        <sz val="10"/>
        <color rgb="FF1F497D"/>
        <rFont val="Times New Roman"/>
      </rPr>
      <t xml:space="preserve">                     E-mail</t>
    </r>
  </si>
  <si>
    <t>yusuf.ornek@antalya.edu.tr</t>
  </si>
  <si>
    <r>
      <rPr>
        <b/>
        <sz val="10"/>
        <color theme="1"/>
        <rFont val="Times New Roman"/>
      </rPr>
      <t xml:space="preserve">Ofis                       </t>
    </r>
    <r>
      <rPr>
        <b/>
        <sz val="10"/>
        <color rgb="FF1F497D"/>
        <rFont val="Times New Roman"/>
      </rPr>
      <t xml:space="preserve">                Office</t>
    </r>
  </si>
  <si>
    <t>AG-34</t>
  </si>
  <si>
    <t>Görüşme saatleri</t>
  </si>
  <si>
    <t>Salı 11.00-12.00 ve Çarşamba 11.00-12.00</t>
  </si>
  <si>
    <r>
      <rPr>
        <b/>
        <sz val="10"/>
        <color theme="1"/>
        <rFont val="Times New Roman"/>
      </rPr>
      <t xml:space="preserve">Ders Materyalleri   </t>
    </r>
    <r>
      <rPr>
        <b/>
        <sz val="10"/>
        <color rgb="FF1F497D"/>
        <rFont val="Times New Roman"/>
      </rPr>
      <t xml:space="preserve">               Course Materials</t>
    </r>
  </si>
  <si>
    <r>
      <rPr>
        <b/>
        <sz val="10"/>
        <color rgb="FF1F497D"/>
        <rFont val="Times New Roman"/>
      </rPr>
      <t xml:space="preserve">Zorunlu </t>
    </r>
    <r>
      <rPr>
        <b/>
        <sz val="10"/>
        <color rgb="FF1F497D"/>
        <rFont val="Times New Roman"/>
      </rPr>
      <t xml:space="preserve">                              Mandatory</t>
    </r>
  </si>
  <si>
    <r>
      <rPr>
        <b/>
        <sz val="10"/>
        <color rgb="FF1F497D"/>
        <rFont val="Times New Roman"/>
      </rPr>
      <t>Önerilen</t>
    </r>
    <r>
      <rPr>
        <b/>
        <sz val="10"/>
        <color rgb="FF1F497D"/>
        <rFont val="Times New Roman"/>
      </rPr>
      <t xml:space="preserve">                             Recommended</t>
    </r>
  </si>
  <si>
    <r>
      <rPr>
        <b/>
        <sz val="10"/>
        <color theme="1"/>
        <rFont val="Times New Roman"/>
      </rPr>
      <t xml:space="preserve">Diğer             </t>
    </r>
    <r>
      <rPr>
        <b/>
        <sz val="10"/>
        <color rgb="FF1F497D"/>
        <rFont val="Times New Roman"/>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</si>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</sst>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1"/>
      <color theme="1"/>
      <name val="Calibri"/>
    </font>
    <font>
      <sz val="10"/>
      <color theme="1"/>
      <name val="Calibri"/>
    </font>
    <font>
      <b/>
      <sz val="14"/>
      <color rgb="FF262626"/>
      <name val="Times New Roman"/>
    </font>
    <font>
      <sz val="11"/>
      <name val="Calibri"/>
    </font>
    <font>
      <b/>
      <sz val="14"/>
      <color rgb="FF2F5496"/>
      <name val="Times New Roman"/>
    </font>
    <font>
      <b/>
      <sz val="12"/>
      <color theme="1"/>
      <name val="Times New Roman"/>
    </font>
    <font>
      <b/>
      <sz val="12"/>
      <color rgb="FF1F497D"/>
      <name val="Times New Roman"/>
    </font>
    <font>
      <b/>
      <sz val="10"/>
      <color theme="1"/>
      <name val="Times New Roman"/>
    </font>
    <font>
      <sz val="10"/>
      <color theme="1"/>
      <name val="Times New Roman"/>
    </font>
    <font>
      <b/>
      <sz val="10"/>
      <color rgb="FF1F497D"/>
      <name val="Times New Roman"/>
    </font>
    <font>
      <sz val="10"/>
      <color rgb="FF1F497D"/>
      <name val="Times New Roman"/>
    </font>
    <font>
      <sz val="10"/>
      <color rgb="FF1F4E79"/>
      <name val="Times New Roman"/>
    </font>
    <font>
      <b/>
      <sz val="10"/>
      <color rgb="FF1F4E79"/>
      <name val="Times New Roman"/>
    </font>
    <font>
      <b/>
      <sz val="11"/>
      <color rgb="FF1F497D"/>
      <name val="Times New Roman"/>
    </font>
    <font>
      <sz val="10"/>
      <color rgb="FF262626"/>
      <name val="Times New Roman"/>
    </font>
    <font>
      <sz val="11"/>
      <color theme="1"/>
      <name val="Times New Roman"/>
    </font>
    <font>
      <sz val="9"/>
      <color theme="1"/>
      <name val="Times New Roman"/>
    </font>
    <font>
      <sz val="9"/>
      <color rgb="FF1F497D"/>
      <name val="Times New Roman"/>
    </font>
    <font>
      <b/>
      <sz val="10"/>
      <color theme="1"/>
      <name val="Calibri"/>
    </font>
    <font>
      <b/>
      <sz val="9"/>
      <color theme="1"/>
      <name val="Times New Roman"/>
    </font>
    <font>
      <b/>
      <sz val="9"/>
      <color rgb="FF1F497D"/>
      <name val="Times New Roman"/>
    </font>
    <font>
      <u/>
      <sz val="11"/>
      <color theme="10"/>
      <name val="Calibri"/>
    </font>
    <font>
      <sz val="12"/>
      <color theme="1"/>
      <name val="Times New Roman"/>
    </font>
    <font>
      <b/>
      <sz val="11"/>
      <color theme="1"/>
      <name val="Times New Roman"/>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9">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medium">
        <color rgb="FF000000"/>
      </right>
      <top style="thin">
        <color rgb="FF000000"/>
      </top>
      <bottom style="medium">
        <color rgb="FF000000"/>
      </bottom>
      <diagonal/>
    </border>
  </borders>
  <cellStyleXfs count="1">
    <xf numFmtId="0" fontId="0" fillId="0" borderId="0"/>
  </cellStyleXfs>
  <cellXfs count="184">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27" xfId="0" applyFont="1" applyBorder="1" applyAlignment="1">
      <alignment vertical="center" wrapText="1"/>
    </xf>
    <xf numFmtId="0" fontId="8" fillId="0" borderId="31" xfId="0" applyFont="1" applyBorder="1" applyAlignment="1">
      <alignmen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48" xfId="0" applyFont="1" applyBorder="1" applyAlignment="1">
      <alignment vertical="center"/>
    </xf>
    <xf numFmtId="0" fontId="8" fillId="0" borderId="32" xfId="0" applyFont="1" applyBorder="1" applyAlignment="1">
      <alignment vertical="center" wrapText="1"/>
    </xf>
    <xf numFmtId="0" fontId="10" fillId="0" borderId="33" xfId="0" applyFont="1" applyBorder="1" applyAlignment="1">
      <alignment vertical="center" wrapText="1"/>
    </xf>
    <xf numFmtId="0" fontId="8" fillId="0" borderId="34" xfId="0" applyFont="1" applyBorder="1" applyAlignment="1">
      <alignment vertical="center"/>
    </xf>
    <xf numFmtId="0" fontId="10" fillId="0" borderId="33" xfId="0" applyFont="1" applyBorder="1" applyAlignment="1">
      <alignment vertical="center"/>
    </xf>
    <xf numFmtId="0" fontId="8" fillId="0" borderId="34" xfId="0" applyFont="1" applyBorder="1" applyAlignment="1">
      <alignment vertical="center" wrapText="1"/>
    </xf>
    <xf numFmtId="0" fontId="10" fillId="0" borderId="53" xfId="0" applyFont="1" applyBorder="1" applyAlignment="1">
      <alignment vertical="center" wrapText="1"/>
    </xf>
    <xf numFmtId="0" fontId="10" fillId="0" borderId="49" xfId="0" applyFont="1" applyBorder="1" applyAlignment="1">
      <alignment vertical="center"/>
    </xf>
    <xf numFmtId="0" fontId="8" fillId="0" borderId="53" xfId="0" applyFont="1" applyBorder="1" applyAlignment="1">
      <alignment vertical="center" wrapText="1"/>
    </xf>
    <xf numFmtId="0" fontId="1" fillId="0" borderId="57" xfId="0" applyFont="1" applyBorder="1"/>
    <xf numFmtId="0" fontId="10" fillId="0" borderId="32" xfId="0" applyFont="1" applyBorder="1" applyAlignment="1">
      <alignment horizontal="center" vertical="center" wrapText="1"/>
    </xf>
    <xf numFmtId="0" fontId="10" fillId="0" borderId="26" xfId="0" applyFont="1" applyBorder="1" applyAlignment="1">
      <alignment wrapText="1"/>
    </xf>
    <xf numFmtId="0" fontId="20" fillId="0" borderId="32" xfId="0" applyFont="1" applyBorder="1" applyAlignment="1">
      <alignment vertical="center" wrapText="1"/>
    </xf>
    <xf numFmtId="0" fontId="20" fillId="0" borderId="52" xfId="0" applyFont="1" applyBorder="1" applyAlignment="1">
      <alignment vertical="center" wrapText="1"/>
    </xf>
    <xf numFmtId="0" fontId="21" fillId="0" borderId="33" xfId="0" applyFont="1" applyBorder="1" applyAlignment="1">
      <alignment vertical="center" wrapText="1"/>
    </xf>
    <xf numFmtId="0" fontId="21" fillId="0" borderId="47" xfId="0" applyFont="1" applyBorder="1" applyAlignment="1">
      <alignment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18" fillId="0" borderId="34" xfId="0" applyFont="1" applyBorder="1" applyAlignment="1">
      <alignment vertical="center" wrapText="1"/>
    </xf>
    <xf numFmtId="0" fontId="18" fillId="0" borderId="46" xfId="0" applyFont="1" applyBorder="1" applyAlignment="1">
      <alignment vertical="center" wrapText="1"/>
    </xf>
    <xf numFmtId="0" fontId="10" fillId="0" borderId="44" xfId="0" applyFont="1" applyBorder="1" applyAlignment="1">
      <alignment horizontal="center" vertical="center" wrapText="1"/>
    </xf>
    <xf numFmtId="0" fontId="9" fillId="0" borderId="46" xfId="0" applyFont="1" applyBorder="1" applyAlignment="1">
      <alignment vertical="center"/>
    </xf>
    <xf numFmtId="0" fontId="23" fillId="0" borderId="0" xfId="0" applyFont="1" applyAlignment="1">
      <alignment vertical="center"/>
    </xf>
    <xf numFmtId="0" fontId="9" fillId="0" borderId="23" xfId="0" applyFont="1" applyBorder="1" applyAlignment="1">
      <alignment horizontal="left" vertical="center" wrapText="1"/>
    </xf>
    <xf numFmtId="0" fontId="4" fillId="0" borderId="21" xfId="0" applyFont="1" applyBorder="1"/>
    <xf numFmtId="0" fontId="4" fillId="0" borderId="24" xfId="0" applyFont="1" applyBorder="1"/>
    <xf numFmtId="0" fontId="11" fillId="0" borderId="17" xfId="0" applyFont="1" applyBorder="1" applyAlignment="1">
      <alignment horizontal="left" vertical="center" wrapText="1"/>
    </xf>
    <xf numFmtId="0" fontId="4" fillId="0" borderId="18" xfId="0" applyFont="1" applyBorder="1"/>
    <xf numFmtId="0" fontId="4" fillId="0" borderId="25" xfId="0" applyFont="1" applyBorder="1"/>
    <xf numFmtId="0" fontId="2" fillId="3" borderId="46" xfId="0" applyFont="1" applyFill="1" applyBorder="1" applyAlignment="1">
      <alignment horizontal="center" vertical="center"/>
    </xf>
    <xf numFmtId="0" fontId="4" fillId="0" borderId="50" xfId="0" applyFont="1" applyBorder="1"/>
    <xf numFmtId="0" fontId="6" fillId="2" borderId="35" xfId="0" applyFont="1" applyFill="1" applyBorder="1" applyAlignment="1">
      <alignment horizontal="center"/>
    </xf>
    <xf numFmtId="0" fontId="4" fillId="0" borderId="36" xfId="0" applyFont="1" applyBorder="1"/>
    <xf numFmtId="0" fontId="4" fillId="0" borderId="37" xfId="0" applyFont="1" applyBorder="1"/>
    <xf numFmtId="0" fontId="7" fillId="2" borderId="38" xfId="0" applyFont="1" applyFill="1" applyBorder="1" applyAlignment="1">
      <alignment horizontal="center"/>
    </xf>
    <xf numFmtId="0" fontId="4" fillId="0" borderId="39" xfId="0" applyFont="1" applyBorder="1"/>
    <xf numFmtId="0" fontId="4" fillId="0" borderId="40" xfId="0" applyFont="1" applyBorder="1"/>
    <xf numFmtId="0" fontId="14" fillId="0" borderId="27" xfId="0" applyFont="1" applyBorder="1" applyAlignment="1">
      <alignment horizontal="center" vertical="center" wrapText="1"/>
    </xf>
    <xf numFmtId="0" fontId="4" fillId="0" borderId="31" xfId="0" applyFont="1" applyBorder="1"/>
    <xf numFmtId="0" fontId="4" fillId="0" borderId="26" xfId="0" applyFont="1" applyBorder="1"/>
    <xf numFmtId="0" fontId="7" fillId="0" borderId="41" xfId="0" applyFont="1" applyBorder="1" applyAlignment="1">
      <alignment horizontal="center" vertical="center" wrapText="1"/>
    </xf>
    <xf numFmtId="0" fontId="4" fillId="0" borderId="42" xfId="0" applyFont="1" applyBorder="1"/>
    <xf numFmtId="0" fontId="4" fillId="0" borderId="43" xfId="0" applyFont="1" applyBorder="1"/>
    <xf numFmtId="0" fontId="2" fillId="0" borderId="34" xfId="0" applyFont="1" applyBorder="1" applyAlignment="1">
      <alignment horizontal="center" vertical="center"/>
    </xf>
    <xf numFmtId="0" fontId="4" fillId="0" borderId="33" xfId="0" applyFont="1" applyBorder="1"/>
    <xf numFmtId="0" fontId="4" fillId="0" borderId="47" xfId="0" applyFont="1" applyBorder="1"/>
    <xf numFmtId="0" fontId="9" fillId="0" borderId="34" xfId="0" applyFont="1" applyBorder="1" applyAlignment="1">
      <alignment horizontal="center" vertical="center" wrapText="1"/>
    </xf>
    <xf numFmtId="0" fontId="9" fillId="3" borderId="34"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4" fillId="0" borderId="49" xfId="0" applyFont="1" applyBorder="1"/>
    <xf numFmtId="0" fontId="9" fillId="0" borderId="32" xfId="0"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6" fillId="2" borderId="35" xfId="0" applyFont="1" applyFill="1" applyBorder="1" applyAlignment="1">
      <alignment horizontal="center" vertical="center"/>
    </xf>
    <xf numFmtId="0" fontId="7" fillId="2" borderId="38" xfId="0" applyFont="1" applyFill="1" applyBorder="1" applyAlignment="1">
      <alignment horizontal="center" vertical="center"/>
    </xf>
    <xf numFmtId="0" fontId="16" fillId="3" borderId="34"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9" fillId="0" borderId="23" xfId="0" applyFont="1" applyBorder="1" applyAlignment="1">
      <alignment horizontal="center" vertical="center"/>
    </xf>
    <xf numFmtId="0" fontId="10" fillId="0" borderId="56" xfId="0" applyFont="1" applyBorder="1" applyAlignment="1">
      <alignment horizontal="center" vertical="center" wrapText="1"/>
    </xf>
    <xf numFmtId="0" fontId="4" fillId="0" borderId="57" xfId="0" applyFont="1" applyBorder="1"/>
    <xf numFmtId="0" fontId="4" fillId="0" borderId="60" xfId="0" applyFont="1" applyBorder="1"/>
    <xf numFmtId="0" fontId="10" fillId="0" borderId="27" xfId="0" applyFont="1" applyBorder="1" applyAlignment="1">
      <alignment horizontal="left" vertical="center" wrapText="1"/>
    </xf>
    <xf numFmtId="0" fontId="10" fillId="0" borderId="56" xfId="0" applyFont="1" applyBorder="1" applyAlignment="1">
      <alignment horizontal="left" vertical="center" wrapText="1"/>
    </xf>
    <xf numFmtId="0" fontId="10"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48" xfId="0" applyFont="1" applyBorder="1" applyAlignment="1">
      <alignment vertical="center"/>
    </xf>
    <xf numFmtId="0" fontId="4" fillId="0" borderId="74" xfId="0" applyFont="1" applyBorder="1"/>
    <xf numFmtId="0" fontId="10" fillId="0" borderId="17" xfId="0" applyFont="1" applyBorder="1" applyAlignment="1">
      <alignment horizontal="left" vertical="center" wrapText="1"/>
    </xf>
    <xf numFmtId="0" fontId="10" fillId="0" borderId="67" xfId="0" applyFont="1" applyBorder="1" applyAlignment="1">
      <alignment horizontal="left" vertical="center" wrapText="1"/>
    </xf>
    <xf numFmtId="0" fontId="4" fillId="0" borderId="70" xfId="0" applyFont="1" applyBorder="1"/>
    <xf numFmtId="0" fontId="8" fillId="0" borderId="2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1" xfId="0" applyFont="1" applyBorder="1" applyAlignment="1">
      <alignment horizontal="left" vertical="center" wrapText="1"/>
    </xf>
    <xf numFmtId="0" fontId="10" fillId="0" borderId="62" xfId="0" applyFont="1" applyBorder="1" applyAlignment="1">
      <alignment horizontal="left" vertical="center" wrapText="1"/>
    </xf>
    <xf numFmtId="0" fontId="4" fillId="0" borderId="64" xfId="0" applyFont="1" applyBorder="1"/>
    <xf numFmtId="0" fontId="8" fillId="0" borderId="28" xfId="0" applyFont="1" applyBorder="1" applyAlignment="1">
      <alignment vertical="center"/>
    </xf>
    <xf numFmtId="0" fontId="4" fillId="0" borderId="51" xfId="0" applyFont="1" applyBorder="1"/>
    <xf numFmtId="0" fontId="9" fillId="0" borderId="54" xfId="0" applyFont="1" applyBorder="1" applyAlignment="1">
      <alignment horizontal="center" vertical="center" wrapText="1"/>
    </xf>
    <xf numFmtId="0" fontId="4" fillId="0" borderId="55" xfId="0" applyFont="1" applyBorder="1"/>
    <xf numFmtId="0" fontId="10" fillId="0" borderId="41" xfId="0" applyFont="1" applyBorder="1" applyAlignment="1">
      <alignment horizontal="center" vertical="center" wrapText="1"/>
    </xf>
    <xf numFmtId="9" fontId="12" fillId="0" borderId="34"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9" fillId="0" borderId="28" xfId="0" applyFont="1" applyBorder="1" applyAlignment="1">
      <alignment horizontal="left" vertical="center" wrapText="1"/>
    </xf>
    <xf numFmtId="0" fontId="4" fillId="0" borderId="29" xfId="0" applyFont="1" applyBorder="1"/>
    <xf numFmtId="0" fontId="9" fillId="0" borderId="54" xfId="0" applyFont="1" applyBorder="1" applyAlignment="1">
      <alignment horizontal="left" vertical="center" wrapText="1"/>
    </xf>
    <xf numFmtId="0" fontId="0" fillId="0" borderId="0" xfId="0"/>
    <xf numFmtId="0" fontId="15" fillId="0" borderId="34" xfId="0" applyFont="1" applyBorder="1" applyAlignment="1">
      <alignment horizontal="center" vertical="center" wrapText="1"/>
    </xf>
    <xf numFmtId="0" fontId="10" fillId="0" borderId="62" xfId="0" applyFont="1" applyBorder="1" applyAlignment="1">
      <alignment horizontal="right" vertical="center" wrapText="1"/>
    </xf>
    <xf numFmtId="0" fontId="4" fillId="0" borderId="63" xfId="0" applyFont="1" applyBorder="1"/>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4" fillId="0" borderId="17" xfId="0" applyFont="1" applyBorder="1"/>
    <xf numFmtId="0" fontId="4" fillId="0" borderId="48" xfId="0" applyFont="1" applyBorder="1"/>
    <xf numFmtId="0" fontId="17" fillId="0" borderId="23" xfId="0" applyFont="1" applyBorder="1" applyAlignment="1">
      <alignment horizontal="center" vertical="center" wrapText="1"/>
    </xf>
    <xf numFmtId="0" fontId="16" fillId="0" borderId="46" xfId="0" applyFont="1" applyBorder="1" applyAlignment="1">
      <alignment horizontal="center" vertical="center" wrapText="1"/>
    </xf>
    <xf numFmtId="0" fontId="16" fillId="3" borderId="58" xfId="0" applyFont="1" applyFill="1" applyBorder="1" applyAlignment="1">
      <alignment horizontal="center" vertical="center" wrapText="1"/>
    </xf>
    <xf numFmtId="0" fontId="4" fillId="0" borderId="59" xfId="0" applyFont="1" applyBorder="1"/>
    <xf numFmtId="0" fontId="16"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30"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4" xfId="0" applyFont="1" applyBorder="1"/>
    <xf numFmtId="0" fontId="4" fillId="0" borderId="61" xfId="0" applyFont="1" applyBorder="1"/>
    <xf numFmtId="0" fontId="18" fillId="0" borderId="17" xfId="0" applyFont="1" applyBorder="1" applyAlignment="1">
      <alignment horizontal="center" vertical="center" wrapText="1"/>
    </xf>
    <xf numFmtId="9" fontId="19" fillId="0" borderId="23" xfId="0" applyNumberFormat="1" applyFont="1" applyBorder="1" applyAlignment="1">
      <alignment horizontal="left"/>
    </xf>
    <xf numFmtId="0" fontId="4" fillId="0" borderId="19"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9" fillId="0" borderId="21" xfId="0" applyFont="1" applyBorder="1" applyAlignment="1">
      <alignment horizontal="left" vertical="center" wrapText="1"/>
    </xf>
    <xf numFmtId="0" fontId="12"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9" fillId="0" borderId="23" xfId="0" applyFont="1" applyBorder="1" applyAlignment="1">
      <alignment vertical="center" wrapText="1"/>
    </xf>
    <xf numFmtId="0" fontId="9" fillId="0" borderId="28" xfId="0" applyFont="1" applyBorder="1" applyAlignment="1">
      <alignment vertical="center" wrapText="1"/>
    </xf>
    <xf numFmtId="0" fontId="10" fillId="0" borderId="27" xfId="0" applyFont="1" applyBorder="1" applyAlignment="1">
      <alignment vertical="center" wrapText="1"/>
    </xf>
    <xf numFmtId="0" fontId="4" fillId="0" borderId="16" xfId="0" applyFont="1" applyBorder="1"/>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2" fillId="3" borderId="34" xfId="0" applyFont="1" applyFill="1" applyBorder="1" applyAlignment="1">
      <alignment horizontal="center" vertical="center"/>
    </xf>
    <xf numFmtId="0" fontId="9" fillId="0" borderId="23" xfId="0" applyFont="1" applyBorder="1" applyAlignment="1">
      <alignment horizontal="left" wrapText="1"/>
    </xf>
    <xf numFmtId="0" fontId="10" fillId="0" borderId="53" xfId="0" applyFont="1" applyBorder="1" applyAlignment="1">
      <alignment horizontal="center" vertical="center" wrapText="1"/>
    </xf>
    <xf numFmtId="0" fontId="15" fillId="0" borderId="53" xfId="0" applyFont="1" applyBorder="1" applyAlignment="1">
      <alignment horizontal="center" vertical="center" wrapText="1"/>
    </xf>
    <xf numFmtId="0" fontId="10" fillId="0" borderId="23" xfId="0" applyFont="1" applyBorder="1" applyAlignment="1">
      <alignment horizontal="right" vertical="center" wrapText="1"/>
    </xf>
    <xf numFmtId="0" fontId="22" fillId="0" borderId="67" xfId="0" applyFont="1" applyBorder="1" applyAlignment="1">
      <alignment horizontal="left" vertical="center" wrapText="1"/>
    </xf>
    <xf numFmtId="0" fontId="4" fillId="0" borderId="68" xfId="0" applyFont="1" applyBorder="1"/>
    <xf numFmtId="0" fontId="11" fillId="3" borderId="67" xfId="0" applyFont="1" applyFill="1" applyBorder="1" applyAlignment="1">
      <alignment horizontal="left" vertical="center" wrapText="1"/>
    </xf>
    <xf numFmtId="0" fontId="4" fillId="0" borderId="69" xfId="0" applyFont="1" applyBorder="1"/>
    <xf numFmtId="0" fontId="9" fillId="3" borderId="71" xfId="0" applyFont="1" applyFill="1" applyBorder="1" applyAlignment="1">
      <alignment horizontal="left" vertical="center" wrapText="1"/>
    </xf>
    <xf numFmtId="0" fontId="4" fillId="0" borderId="72" xfId="0" applyFont="1" applyBorder="1"/>
    <xf numFmtId="0" fontId="4" fillId="0" borderId="73" xfId="0" applyFont="1" applyBorder="1"/>
    <xf numFmtId="0" fontId="11" fillId="0" borderId="48" xfId="0" applyFont="1" applyBorder="1" applyAlignment="1">
      <alignment horizontal="left" vertical="center" wrapText="1"/>
    </xf>
    <xf numFmtId="0" fontId="4" fillId="0" borderId="75" xfId="0" applyFont="1" applyBorder="1"/>
    <xf numFmtId="0" fontId="4" fillId="0" borderId="76" xfId="0" applyFont="1" applyBorder="1"/>
    <xf numFmtId="0" fontId="9" fillId="3" borderId="77" xfId="0" applyFont="1" applyFill="1" applyBorder="1" applyAlignment="1">
      <alignment horizontal="left" vertical="center" wrapText="1"/>
    </xf>
    <xf numFmtId="0" fontId="1" fillId="0" borderId="0" xfId="0" applyFont="1" applyAlignment="1">
      <alignment horizontal="left"/>
    </xf>
    <xf numFmtId="0" fontId="9" fillId="3" borderId="62" xfId="0" applyFont="1" applyFill="1" applyBorder="1" applyAlignment="1">
      <alignment horizontal="left" vertical="center" wrapText="1"/>
    </xf>
    <xf numFmtId="0" fontId="4" fillId="0" borderId="78" xfId="0" applyFont="1" applyBorder="1"/>
    <xf numFmtId="0" fontId="17" fillId="0" borderId="28" xfId="0" applyFont="1" applyBorder="1" applyAlignment="1">
      <alignment horizontal="left" vertical="center" wrapText="1"/>
    </xf>
    <xf numFmtId="0" fontId="9" fillId="0" borderId="28" xfId="0" applyFont="1" applyBorder="1" applyAlignment="1">
      <alignment horizontal="center" wrapText="1"/>
    </xf>
    <xf numFmtId="0" fontId="11" fillId="0" borderId="54" xfId="0" applyFont="1" applyBorder="1" applyAlignment="1">
      <alignment horizontal="center" vertical="center" wrapText="1"/>
    </xf>
    <xf numFmtId="0" fontId="10" fillId="2" borderId="67" xfId="0" applyFont="1" applyFill="1" applyBorder="1" applyAlignment="1">
      <alignment horizontal="left" vertical="center" wrapText="1"/>
    </xf>
    <xf numFmtId="0" fontId="9" fillId="0" borderId="46" xfId="0" applyFont="1" applyBorder="1" applyAlignment="1">
      <alignment horizontal="center" vertical="center" wrapText="1"/>
    </xf>
    <xf numFmtId="0" fontId="12" fillId="0" borderId="4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suf.ornek@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defaultColWidth="14.3984375" defaultRowHeight="15" customHeight="1" x14ac:dyDescent="0.45"/>
  <cols>
    <col min="1" max="1" width="8.73046875" customWidth="1"/>
    <col min="2" max="2" width="21.1328125" customWidth="1"/>
    <col min="3" max="3" width="10.73046875" customWidth="1"/>
    <col min="4" max="4" width="10" customWidth="1"/>
    <col min="5" max="5" width="17.3984375" customWidth="1"/>
    <col min="6" max="6" width="21.1328125" customWidth="1"/>
    <col min="7" max="11" width="10.73046875" customWidth="1"/>
    <col min="12" max="13" width="8.73046875" customWidth="1"/>
  </cols>
  <sheetData>
    <row r="1" spans="2:11" ht="14.25" x14ac:dyDescent="0.45">
      <c r="B1" s="1"/>
      <c r="C1" s="2"/>
      <c r="D1" s="2"/>
      <c r="E1" s="2"/>
      <c r="F1" s="2"/>
      <c r="G1" s="2"/>
      <c r="H1" s="2"/>
      <c r="I1" s="2"/>
      <c r="J1" s="2"/>
      <c r="K1" s="2"/>
    </row>
    <row r="2" spans="2:11" ht="17.25" x14ac:dyDescent="0.45">
      <c r="B2" s="134" t="s">
        <v>0</v>
      </c>
      <c r="C2" s="135"/>
      <c r="D2" s="135"/>
      <c r="E2" s="135"/>
      <c r="F2" s="135"/>
      <c r="G2" s="135"/>
      <c r="H2" s="135"/>
      <c r="I2" s="135"/>
      <c r="J2" s="135"/>
      <c r="K2" s="136"/>
    </row>
    <row r="3" spans="2:11" ht="17.25" x14ac:dyDescent="0.45">
      <c r="B3" s="137" t="s">
        <v>1</v>
      </c>
      <c r="C3" s="138"/>
      <c r="D3" s="138"/>
      <c r="E3" s="138"/>
      <c r="F3" s="138"/>
      <c r="G3" s="138"/>
      <c r="H3" s="138"/>
      <c r="I3" s="138"/>
      <c r="J3" s="138"/>
      <c r="K3" s="139"/>
    </row>
    <row r="4" spans="2:11" ht="15.4" x14ac:dyDescent="0.45">
      <c r="B4" s="140" t="s">
        <v>2</v>
      </c>
      <c r="C4" s="141"/>
      <c r="D4" s="141"/>
      <c r="E4" s="141"/>
      <c r="F4" s="141"/>
      <c r="G4" s="141"/>
      <c r="H4" s="141"/>
      <c r="I4" s="141"/>
      <c r="J4" s="141"/>
      <c r="K4" s="142"/>
    </row>
    <row r="5" spans="2:11" ht="15.4" x14ac:dyDescent="0.45">
      <c r="B5" s="143" t="s">
        <v>3</v>
      </c>
      <c r="C5" s="144"/>
      <c r="D5" s="144"/>
      <c r="E5" s="144"/>
      <c r="F5" s="144"/>
      <c r="G5" s="144"/>
      <c r="H5" s="144"/>
      <c r="I5" s="144"/>
      <c r="J5" s="144"/>
      <c r="K5" s="145"/>
    </row>
    <row r="6" spans="2:11" ht="14.25" x14ac:dyDescent="0.45">
      <c r="B6" s="3" t="s">
        <v>4</v>
      </c>
      <c r="C6" s="146" t="s">
        <v>5</v>
      </c>
      <c r="D6" s="135"/>
      <c r="E6" s="135"/>
      <c r="F6" s="135"/>
      <c r="G6" s="135"/>
      <c r="H6" s="135"/>
      <c r="I6" s="135"/>
      <c r="J6" s="135"/>
      <c r="K6" s="147"/>
    </row>
    <row r="7" spans="2:11" ht="14.25" x14ac:dyDescent="0.45">
      <c r="B7" s="4" t="s">
        <v>6</v>
      </c>
      <c r="C7" s="43" t="str">
        <f ca="1">IFERROR(__xludf.DUMMYFUNCTION("GOOGLETRANSLATE(C6,""tr"",""en"")"),"FACULTY OF LAW")</f>
        <v>FACULTY OF LAW</v>
      </c>
      <c r="D7" s="44"/>
      <c r="E7" s="44"/>
      <c r="F7" s="44"/>
      <c r="G7" s="44"/>
      <c r="H7" s="44"/>
      <c r="I7" s="44"/>
      <c r="J7" s="44"/>
      <c r="K7" s="133"/>
    </row>
    <row r="8" spans="2:11" ht="14.25" x14ac:dyDescent="0.45">
      <c r="B8" s="5" t="s">
        <v>7</v>
      </c>
      <c r="C8" s="148" t="s">
        <v>8</v>
      </c>
      <c r="D8" s="41"/>
      <c r="E8" s="41"/>
      <c r="F8" s="41"/>
      <c r="G8" s="41"/>
      <c r="H8" s="41"/>
      <c r="I8" s="41"/>
      <c r="J8" s="41"/>
      <c r="K8" s="128"/>
    </row>
    <row r="9" spans="2:11" ht="14.25" x14ac:dyDescent="0.45">
      <c r="B9" s="4" t="s">
        <v>9</v>
      </c>
      <c r="C9" s="43" t="str">
        <f ca="1">IFERROR(__xludf.DUMMYFUNCTION("GOOGLETRANSLATE(C8,""tr"",""en"")"),"LAW")</f>
        <v>LAW</v>
      </c>
      <c r="D9" s="44"/>
      <c r="E9" s="44"/>
      <c r="F9" s="44"/>
      <c r="G9" s="44"/>
      <c r="H9" s="44"/>
      <c r="I9" s="44"/>
      <c r="J9" s="44"/>
      <c r="K9" s="133"/>
    </row>
    <row r="10" spans="2:11" ht="14.25" x14ac:dyDescent="0.45">
      <c r="B10" s="5" t="s">
        <v>10</v>
      </c>
      <c r="C10" s="40" t="s">
        <v>8</v>
      </c>
      <c r="D10" s="41"/>
      <c r="E10" s="41"/>
      <c r="F10" s="41"/>
      <c r="G10" s="41"/>
      <c r="H10" s="41"/>
      <c r="I10" s="42"/>
      <c r="J10" s="75" t="s">
        <v>11</v>
      </c>
      <c r="K10" s="128"/>
    </row>
    <row r="11" spans="2:11" ht="15" customHeight="1" x14ac:dyDescent="0.45">
      <c r="B11" s="4" t="s">
        <v>12</v>
      </c>
      <c r="C11" s="43" t="str">
        <f ca="1">IFERROR(__xludf.DUMMYFUNCTION("GOOGLETRANSLATE(C10,""tr"",""en"")"),"LAW")</f>
        <v>LAW</v>
      </c>
      <c r="D11" s="44"/>
      <c r="E11" s="44"/>
      <c r="F11" s="44"/>
      <c r="G11" s="44"/>
      <c r="H11" s="44"/>
      <c r="I11" s="133"/>
      <c r="J11" s="149" t="s">
        <v>13</v>
      </c>
      <c r="K11" s="133"/>
    </row>
    <row r="12" spans="2:11" ht="14.25" x14ac:dyDescent="0.45">
      <c r="B12" s="5" t="s">
        <v>14</v>
      </c>
      <c r="C12" s="40" t="s">
        <v>15</v>
      </c>
      <c r="D12" s="41"/>
      <c r="E12" s="41"/>
      <c r="F12" s="41"/>
      <c r="G12" s="41"/>
      <c r="H12" s="41"/>
      <c r="I12" s="41"/>
      <c r="J12" s="41"/>
      <c r="K12" s="128"/>
    </row>
    <row r="13" spans="2:11" ht="14.25" x14ac:dyDescent="0.45">
      <c r="B13" s="4" t="s">
        <v>16</v>
      </c>
      <c r="C13" s="118"/>
      <c r="D13" s="44"/>
      <c r="E13" s="44"/>
      <c r="F13" s="44"/>
      <c r="G13" s="44"/>
      <c r="H13" s="44"/>
      <c r="I13" s="44"/>
      <c r="J13" s="44"/>
      <c r="K13" s="133"/>
    </row>
    <row r="14" spans="2:11" ht="15" customHeight="1" x14ac:dyDescent="0.45">
      <c r="B14" s="5" t="s">
        <v>17</v>
      </c>
      <c r="C14" s="148" t="s">
        <v>18</v>
      </c>
      <c r="D14" s="41"/>
      <c r="E14" s="41"/>
      <c r="F14" s="41"/>
      <c r="G14" s="41"/>
      <c r="H14" s="41"/>
      <c r="I14" s="41"/>
      <c r="J14" s="41"/>
      <c r="K14" s="128"/>
    </row>
    <row r="15" spans="2:11" ht="15" customHeight="1" x14ac:dyDescent="0.45">
      <c r="B15" s="4" t="s">
        <v>19</v>
      </c>
      <c r="C15" s="43" t="str">
        <f ca="1">IFERROR(__xludf.DUMMYFUNCTION("GOOGLETRANSLATE(C14,""tr"",""en"")"),"Philosophy of Law")</f>
        <v>Philosophy of Law</v>
      </c>
      <c r="D15" s="44"/>
      <c r="E15" s="44"/>
      <c r="F15" s="44"/>
      <c r="G15" s="44"/>
      <c r="H15" s="44"/>
      <c r="I15" s="44"/>
      <c r="J15" s="44"/>
      <c r="K15" s="133"/>
    </row>
    <row r="16" spans="2:11" ht="14.25" x14ac:dyDescent="0.45">
      <c r="B16" s="5" t="s">
        <v>20</v>
      </c>
      <c r="C16" s="40" t="s">
        <v>21</v>
      </c>
      <c r="D16" s="41"/>
      <c r="E16" s="41"/>
      <c r="F16" s="42"/>
      <c r="G16" s="95" t="s">
        <v>22</v>
      </c>
      <c r="H16" s="42"/>
      <c r="I16" s="40" t="s">
        <v>23</v>
      </c>
      <c r="J16" s="41"/>
      <c r="K16" s="128"/>
    </row>
    <row r="17" spans="2:11" ht="14.25" x14ac:dyDescent="0.45">
      <c r="B17" s="4" t="s">
        <v>24</v>
      </c>
      <c r="C17" s="43" t="str">
        <f ca="1">IFERROR(__xludf.DUMMYFUNCTION("GOOGLETRANSLATE(C16,""tr"",""en"")"),"Turkish")</f>
        <v>Turkish</v>
      </c>
      <c r="D17" s="44"/>
      <c r="E17" s="44"/>
      <c r="F17" s="133"/>
      <c r="G17" s="150" t="s">
        <v>25</v>
      </c>
      <c r="H17" s="45"/>
      <c r="I17" s="151"/>
      <c r="J17" s="44"/>
      <c r="K17" s="133"/>
    </row>
    <row r="18" spans="2:11" ht="14.25" x14ac:dyDescent="0.45">
      <c r="B18" s="5" t="s">
        <v>26</v>
      </c>
      <c r="C18" s="40" t="s">
        <v>27</v>
      </c>
      <c r="D18" s="41"/>
      <c r="E18" s="41"/>
      <c r="F18" s="42"/>
      <c r="G18" s="95" t="s">
        <v>28</v>
      </c>
      <c r="H18" s="42"/>
      <c r="I18" s="40">
        <v>3</v>
      </c>
      <c r="J18" s="41"/>
      <c r="K18" s="128"/>
    </row>
    <row r="19" spans="2:11" ht="14.25" x14ac:dyDescent="0.45">
      <c r="B19" s="4" t="s">
        <v>29</v>
      </c>
      <c r="C19" s="151" t="s">
        <v>30</v>
      </c>
      <c r="D19" s="44"/>
      <c r="E19" s="44"/>
      <c r="F19" s="45"/>
      <c r="G19" s="150" t="s">
        <v>31</v>
      </c>
      <c r="H19" s="45"/>
      <c r="I19" s="118"/>
      <c r="J19" s="44"/>
      <c r="K19" s="133"/>
    </row>
    <row r="20" spans="2:11" ht="15" customHeight="1" x14ac:dyDescent="0.45">
      <c r="B20" s="5" t="s">
        <v>32</v>
      </c>
      <c r="C20" s="148">
        <v>2</v>
      </c>
      <c r="D20" s="41"/>
      <c r="E20" s="41"/>
      <c r="F20" s="41"/>
      <c r="G20" s="41"/>
      <c r="H20" s="41"/>
      <c r="I20" s="41"/>
      <c r="J20" s="41"/>
      <c r="K20" s="128"/>
    </row>
    <row r="21" spans="2:11" ht="16.5" customHeight="1" x14ac:dyDescent="0.45">
      <c r="B21" s="4" t="s">
        <v>33</v>
      </c>
      <c r="C21" s="152">
        <v>2</v>
      </c>
      <c r="D21" s="44"/>
      <c r="E21" s="44"/>
      <c r="F21" s="44"/>
      <c r="G21" s="44"/>
      <c r="H21" s="44"/>
      <c r="I21" s="44"/>
      <c r="J21" s="44"/>
      <c r="K21" s="133"/>
    </row>
    <row r="22" spans="2:11" ht="15" customHeight="1" x14ac:dyDescent="0.45">
      <c r="B22" s="5" t="s">
        <v>34</v>
      </c>
      <c r="C22" s="148">
        <v>3</v>
      </c>
      <c r="D22" s="41"/>
      <c r="E22" s="41"/>
      <c r="F22" s="41"/>
      <c r="G22" s="41"/>
      <c r="H22" s="41"/>
      <c r="I22" s="41"/>
      <c r="J22" s="41"/>
      <c r="K22" s="128"/>
    </row>
    <row r="23" spans="2:11" ht="16.5" customHeight="1" x14ac:dyDescent="0.45">
      <c r="B23" s="4" t="s">
        <v>35</v>
      </c>
      <c r="C23" s="152">
        <v>3</v>
      </c>
      <c r="D23" s="44"/>
      <c r="E23" s="44"/>
      <c r="F23" s="44"/>
      <c r="G23" s="44"/>
      <c r="H23" s="44"/>
      <c r="I23" s="44"/>
      <c r="J23" s="44"/>
      <c r="K23" s="133"/>
    </row>
    <row r="24" spans="2:11" ht="15.75" customHeight="1" x14ac:dyDescent="0.45">
      <c r="B24" s="5" t="s">
        <v>36</v>
      </c>
      <c r="C24" s="148" t="s">
        <v>37</v>
      </c>
      <c r="D24" s="41"/>
      <c r="E24" s="41"/>
      <c r="F24" s="41"/>
      <c r="G24" s="41"/>
      <c r="H24" s="41"/>
      <c r="I24" s="41"/>
      <c r="J24" s="41"/>
      <c r="K24" s="128"/>
    </row>
    <row r="25" spans="2:11" ht="15.75" customHeight="1" x14ac:dyDescent="0.45">
      <c r="B25" s="4" t="s">
        <v>38</v>
      </c>
      <c r="C25" s="43" t="str">
        <f ca="1">IFERROR(__xludf.DUMMYFUNCTION("GOOGLETRANSLATE(C24,""tr"",""en"")"),"Letter Grade")</f>
        <v>Letter Grade</v>
      </c>
      <c r="D25" s="44"/>
      <c r="E25" s="44"/>
      <c r="F25" s="44"/>
      <c r="G25" s="44"/>
      <c r="H25" s="44"/>
      <c r="I25" s="44"/>
      <c r="J25" s="44"/>
      <c r="K25" s="133"/>
    </row>
    <row r="26" spans="2:11" ht="15" customHeight="1" x14ac:dyDescent="0.45">
      <c r="B26" s="5" t="s">
        <v>39</v>
      </c>
      <c r="C26" s="148" t="s">
        <v>40</v>
      </c>
      <c r="D26" s="41"/>
      <c r="E26" s="41"/>
      <c r="F26" s="41"/>
      <c r="G26" s="41"/>
      <c r="H26" s="41"/>
      <c r="I26" s="41"/>
      <c r="J26" s="41"/>
      <c r="K26" s="128"/>
    </row>
    <row r="27" spans="2:11" ht="15" customHeight="1" x14ac:dyDescent="0.45">
      <c r="B27" s="4" t="s">
        <v>41</v>
      </c>
      <c r="C27" s="43" t="str">
        <f ca="1">IFERROR(__xludf.DUMMYFUNCTION("GOOGLETRANSLATE(C26,""tr"",""en"")"),"None")</f>
        <v>None</v>
      </c>
      <c r="D27" s="44"/>
      <c r="E27" s="44"/>
      <c r="F27" s="44"/>
      <c r="G27" s="44"/>
      <c r="H27" s="44"/>
      <c r="I27" s="44"/>
      <c r="J27" s="44"/>
      <c r="K27" s="133"/>
    </row>
    <row r="28" spans="2:11" ht="15" customHeight="1" x14ac:dyDescent="0.45">
      <c r="B28" s="5" t="s">
        <v>42</v>
      </c>
      <c r="C28" s="148" t="s">
        <v>40</v>
      </c>
      <c r="D28" s="41"/>
      <c r="E28" s="41"/>
      <c r="F28" s="41"/>
      <c r="G28" s="41"/>
      <c r="H28" s="41"/>
      <c r="I28" s="41"/>
      <c r="J28" s="41"/>
      <c r="K28" s="128"/>
    </row>
    <row r="29" spans="2:11" ht="15" customHeight="1" x14ac:dyDescent="0.45">
      <c r="B29" s="4" t="s">
        <v>43</v>
      </c>
      <c r="C29" s="43" t="str">
        <f ca="1">IFERROR(__xludf.DUMMYFUNCTION("GOOGLETRANSLATE(C28,""tr"",""en"")"),"None")</f>
        <v>None</v>
      </c>
      <c r="D29" s="44"/>
      <c r="E29" s="44"/>
      <c r="F29" s="44"/>
      <c r="G29" s="44"/>
      <c r="H29" s="44"/>
      <c r="I29" s="44"/>
      <c r="J29" s="44"/>
      <c r="K29" s="133"/>
    </row>
    <row r="30" spans="2:11" ht="15.75" customHeight="1" x14ac:dyDescent="0.45">
      <c r="B30" s="5" t="s">
        <v>44</v>
      </c>
      <c r="C30" s="153" t="s">
        <v>45</v>
      </c>
      <c r="D30" s="41"/>
      <c r="E30" s="41"/>
      <c r="F30" s="41"/>
      <c r="G30" s="41"/>
      <c r="H30" s="41"/>
      <c r="I30" s="41"/>
      <c r="J30" s="41"/>
      <c r="K30" s="128"/>
    </row>
    <row r="31" spans="2:11" ht="15.75" customHeight="1" x14ac:dyDescent="0.45">
      <c r="B31" s="6" t="s">
        <v>46</v>
      </c>
      <c r="C31" s="43" t="str">
        <f ca="1">IFERROR(__xludf.DUMMYFUNCTION("GOOGLETRANSLATE(C30,""tr"",""en"")"),"Only departmental students can take the course.")</f>
        <v>Only departmental students can take the course.</v>
      </c>
      <c r="D31" s="44"/>
      <c r="E31" s="44"/>
      <c r="F31" s="44"/>
      <c r="G31" s="44"/>
      <c r="H31" s="44"/>
      <c r="I31" s="44"/>
      <c r="J31" s="44"/>
      <c r="K31" s="133"/>
    </row>
    <row r="32" spans="2:11" ht="27" customHeight="1" x14ac:dyDescent="0.45">
      <c r="B32" s="7" t="s">
        <v>47</v>
      </c>
      <c r="C32" s="154" t="s">
        <v>48</v>
      </c>
      <c r="D32" s="110"/>
      <c r="E32" s="110"/>
      <c r="F32" s="110"/>
      <c r="G32" s="110"/>
      <c r="H32" s="110"/>
      <c r="I32" s="110"/>
      <c r="J32" s="110"/>
      <c r="K32" s="126"/>
    </row>
    <row r="33" spans="2:11" ht="27.75" customHeight="1" x14ac:dyDescent="0.45">
      <c r="B33" s="4" t="s">
        <v>49</v>
      </c>
      <c r="C33" s="43" t="str">
        <f ca="1">IFERROR(__xludf.DUMMYFUNCTION("GOOGLETRANSLATE(C32,""tr"",""en"")"),"To develop the student's perspective on the Philosophy of Law and to inform the student about its main debates.")</f>
        <v>To develop the student's perspective on the Philosophy of Law and to inform the student about its main debates.</v>
      </c>
      <c r="D33" s="44"/>
      <c r="E33" s="44"/>
      <c r="F33" s="44"/>
      <c r="G33" s="44"/>
      <c r="H33" s="44"/>
      <c r="I33" s="44"/>
      <c r="J33" s="44"/>
      <c r="K33" s="133"/>
    </row>
    <row r="34" spans="2:11" ht="66.75" customHeight="1" x14ac:dyDescent="0.45">
      <c r="B34" s="8" t="s">
        <v>50</v>
      </c>
      <c r="C34" s="40" t="s">
        <v>51</v>
      </c>
      <c r="D34" s="41"/>
      <c r="E34" s="41"/>
      <c r="F34" s="41"/>
      <c r="G34" s="41"/>
      <c r="H34" s="41"/>
      <c r="I34" s="41"/>
      <c r="J34" s="41"/>
      <c r="K34" s="128"/>
    </row>
    <row r="35" spans="2:11" ht="30.75" customHeight="1" x14ac:dyDescent="0.45">
      <c r="B35" s="6" t="s">
        <v>52</v>
      </c>
      <c r="C35" s="43" t="str">
        <f ca="1">IFERROR(__xludf.DUMMYFUNCTION("GOOGLETRANSLATE(C34,""tr"",""en"")"),"The fundamental question of the Philosophy of Law is ontological: ""What is law?"". In connection with this question, this course deals with the methods of obtaining information about law and the relationship of law with other universes of thought and pra"&amp;"ctice. The issues of existence (the emergence and application of the normative order) and language (the certainty-uncertainty of law): the elements of law as a system (norms and principles) and their relations (the relations of normative systems with each"&amp;" other): and finally, the problem of value in law (natural law within the scope of concepts such as justice and freedom) are discussed. These discussions are evaluated with chronological leaps and with their connections in the history of thought, with an "&amp;"emphasis on the current.")</f>
        <v>The fundamental question of the Philosophy of Law is ontological: "What is law?". In connection with this question, this course deals with the methods of obtaining information about law and the relationship of law with other universes of thought and practice. The issues of existence (the emergence and application of the normative order) and language (the certainty-uncertainty of law): the elements of law as a system (norms and principles) and their relations (the relations of normative systems with each other): and finally, the problem of value in law (natural law within the scope of concepts such as justice and freedom) are discussed. These discussions are evaluated with chronological leaps and with their connections in the history of thought, with an emphasis on the current.</v>
      </c>
      <c r="D35" s="44"/>
      <c r="E35" s="44"/>
      <c r="F35" s="44"/>
      <c r="G35" s="44"/>
      <c r="H35" s="44"/>
      <c r="I35" s="44"/>
      <c r="J35" s="44"/>
      <c r="K35" s="133"/>
    </row>
    <row r="36" spans="2:11" ht="15.75" customHeight="1" x14ac:dyDescent="0.45">
      <c r="B36" s="155" t="s">
        <v>53</v>
      </c>
      <c r="C36" s="157" t="s">
        <v>54</v>
      </c>
      <c r="D36" s="109" t="s">
        <v>55</v>
      </c>
      <c r="E36" s="110"/>
      <c r="F36" s="110"/>
      <c r="G36" s="110"/>
      <c r="H36" s="110"/>
      <c r="I36" s="110"/>
      <c r="J36" s="110"/>
      <c r="K36" s="126"/>
    </row>
    <row r="37" spans="2:11" ht="15.75" customHeight="1" x14ac:dyDescent="0.45">
      <c r="B37" s="55"/>
      <c r="C37" s="61"/>
      <c r="D37" s="43" t="str">
        <f ca="1">IFERROR(__xludf.DUMMYFUNCTION("GOOGLETRANSLATE(D36,""tr"",""en"")"),"To consider law together with its conceptual infrastructure.")</f>
        <v>To consider law together with its conceptual infrastructure.</v>
      </c>
      <c r="E37" s="44"/>
      <c r="F37" s="44"/>
      <c r="G37" s="44"/>
      <c r="H37" s="44"/>
      <c r="I37" s="44"/>
      <c r="J37" s="44"/>
      <c r="K37" s="133"/>
    </row>
    <row r="38" spans="2:11" ht="15.75" customHeight="1" x14ac:dyDescent="0.45">
      <c r="B38" s="55"/>
      <c r="C38" s="158" t="s">
        <v>56</v>
      </c>
      <c r="D38" s="40" t="s">
        <v>57</v>
      </c>
      <c r="E38" s="41"/>
      <c r="F38" s="41"/>
      <c r="G38" s="41"/>
      <c r="H38" s="41"/>
      <c r="I38" s="41"/>
      <c r="J38" s="41"/>
      <c r="K38" s="128"/>
    </row>
    <row r="39" spans="2:11" ht="15.75" customHeight="1" x14ac:dyDescent="0.45">
      <c r="B39" s="55"/>
      <c r="C39" s="61"/>
      <c r="D39" s="43" t="str">
        <f ca="1">IFERROR(__xludf.DUMMYFUNCTION("GOOGLETRANSLATE(D38,""tr"",""en"")"),"To be able to discuss various understandings of law on a philosophical level.")</f>
        <v>To be able to discuss various understandings of law on a philosophical level.</v>
      </c>
      <c r="E39" s="44"/>
      <c r="F39" s="44"/>
      <c r="G39" s="44"/>
      <c r="H39" s="44"/>
      <c r="I39" s="44"/>
      <c r="J39" s="44"/>
      <c r="K39" s="133"/>
    </row>
    <row r="40" spans="2:11" ht="15.75" customHeight="1" x14ac:dyDescent="0.45">
      <c r="B40" s="55"/>
      <c r="C40" s="158" t="s">
        <v>58</v>
      </c>
      <c r="D40" s="40" t="s">
        <v>59</v>
      </c>
      <c r="E40" s="41"/>
      <c r="F40" s="41"/>
      <c r="G40" s="41"/>
      <c r="H40" s="41"/>
      <c r="I40" s="41"/>
      <c r="J40" s="41"/>
      <c r="K40" s="128"/>
    </row>
    <row r="41" spans="2:11" ht="15.75" customHeight="1" x14ac:dyDescent="0.45">
      <c r="B41" s="55"/>
      <c r="C41" s="61"/>
      <c r="D41" s="43" t="str">
        <f ca="1">IFERROR(__xludf.DUMMYFUNCTION("GOOGLETRANSLATE(D40,""tr"",""en"")"),"To be able to evaluate the different ways in which law has been addressed in the history of thought and their reflections today.")</f>
        <v>To be able to evaluate the different ways in which law has been addressed in the history of thought and their reflections today.</v>
      </c>
      <c r="E41" s="44"/>
      <c r="F41" s="44"/>
      <c r="G41" s="44"/>
      <c r="H41" s="44"/>
      <c r="I41" s="44"/>
      <c r="J41" s="44"/>
      <c r="K41" s="133"/>
    </row>
    <row r="42" spans="2:11" ht="15.75" customHeight="1" x14ac:dyDescent="0.45">
      <c r="B42" s="55"/>
      <c r="C42" s="158" t="s">
        <v>60</v>
      </c>
      <c r="D42" s="40" t="s">
        <v>61</v>
      </c>
      <c r="E42" s="41"/>
      <c r="F42" s="41"/>
      <c r="G42" s="41"/>
      <c r="H42" s="41"/>
      <c r="I42" s="41"/>
      <c r="J42" s="41"/>
      <c r="K42" s="128"/>
    </row>
    <row r="43" spans="2:11" ht="15.75" customHeight="1" x14ac:dyDescent="0.45">
      <c r="B43" s="55"/>
      <c r="C43" s="61"/>
      <c r="D43" s="43" t="str">
        <f ca="1">IFERROR(__xludf.DUMMYFUNCTION("GOOGLETRANSLATE(D42,""tr"",""en"")"),"To be able to define and discuss the problems of contemporary legal philosophy.")</f>
        <v>To be able to define and discuss the problems of contemporary legal philosophy.</v>
      </c>
      <c r="E43" s="44"/>
      <c r="F43" s="44"/>
      <c r="G43" s="44"/>
      <c r="H43" s="44"/>
      <c r="I43" s="44"/>
      <c r="J43" s="44"/>
      <c r="K43" s="133"/>
    </row>
    <row r="44" spans="2:11" ht="15.75" customHeight="1" x14ac:dyDescent="0.45">
      <c r="B44" s="55"/>
      <c r="C44" s="158" t="s">
        <v>62</v>
      </c>
      <c r="D44" s="40" t="s">
        <v>63</v>
      </c>
      <c r="E44" s="41"/>
      <c r="F44" s="41"/>
      <c r="G44" s="41"/>
      <c r="H44" s="41"/>
      <c r="I44" s="41"/>
      <c r="J44" s="41"/>
      <c r="K44" s="128"/>
    </row>
    <row r="45" spans="2:11" ht="15.75" customHeight="1" x14ac:dyDescent="0.45">
      <c r="B45" s="156"/>
      <c r="C45" s="61"/>
      <c r="D45" s="43" t="str">
        <f ca="1">IFERROR(__xludf.DUMMYFUNCTION("GOOGLETRANSLATE(D44,""tr"",""en"")"),"To develop critical approaches to modern law.")</f>
        <v>To develop critical approaches to modern law.</v>
      </c>
      <c r="E45" s="44"/>
      <c r="F45" s="44"/>
      <c r="G45" s="44"/>
      <c r="H45" s="44"/>
      <c r="I45" s="44"/>
      <c r="J45" s="44"/>
      <c r="K45" s="133"/>
    </row>
    <row r="46" spans="2:11" ht="18.75" customHeight="1" x14ac:dyDescent="0.45">
      <c r="B46" s="48" t="s">
        <v>64</v>
      </c>
      <c r="C46" s="49"/>
      <c r="D46" s="49"/>
      <c r="E46" s="49"/>
      <c r="F46" s="49"/>
      <c r="G46" s="49"/>
      <c r="H46" s="49"/>
      <c r="I46" s="49"/>
      <c r="J46" s="49"/>
      <c r="K46" s="50"/>
    </row>
    <row r="47" spans="2:11" ht="16.5" customHeight="1" x14ac:dyDescent="0.45">
      <c r="B47" s="51" t="s">
        <v>65</v>
      </c>
      <c r="C47" s="52"/>
      <c r="D47" s="52"/>
      <c r="E47" s="52"/>
      <c r="F47" s="52"/>
      <c r="G47" s="52"/>
      <c r="H47" s="52"/>
      <c r="I47" s="52"/>
      <c r="J47" s="52"/>
      <c r="K47" s="53"/>
    </row>
    <row r="48" spans="2:11" ht="15.75" customHeight="1" x14ac:dyDescent="0.45">
      <c r="B48" s="54" t="s">
        <v>66</v>
      </c>
      <c r="C48" s="57" t="s">
        <v>67</v>
      </c>
      <c r="D48" s="58"/>
      <c r="E48" s="58"/>
      <c r="F48" s="59"/>
      <c r="G48" s="9" t="s">
        <v>68</v>
      </c>
      <c r="H48" s="9" t="s">
        <v>69</v>
      </c>
      <c r="I48" s="9" t="s">
        <v>70</v>
      </c>
      <c r="J48" s="9" t="s">
        <v>71</v>
      </c>
      <c r="K48" s="10" t="s">
        <v>72</v>
      </c>
    </row>
    <row r="49" spans="2:13" ht="30" customHeight="1" x14ac:dyDescent="0.45">
      <c r="B49" s="55"/>
      <c r="C49" s="11" t="s">
        <v>73</v>
      </c>
      <c r="D49" s="40" t="s">
        <v>74</v>
      </c>
      <c r="E49" s="41"/>
      <c r="F49" s="42"/>
      <c r="G49" s="63" t="s">
        <v>75</v>
      </c>
      <c r="H49" s="60"/>
      <c r="I49" s="60" t="s">
        <v>75</v>
      </c>
      <c r="J49" s="159"/>
      <c r="K49" s="46" t="s">
        <v>75</v>
      </c>
      <c r="M49" s="12"/>
    </row>
    <row r="50" spans="2:13" ht="30" customHeight="1" x14ac:dyDescent="0.45">
      <c r="B50" s="55"/>
      <c r="C50" s="13" t="s">
        <v>76</v>
      </c>
      <c r="D50" s="43" t="str">
        <f ca="1">IFERROR(__xludf.DUMMYFUNCTION("GOOGLETRANSLATE(D49,""tr"",""en"")"),"Ability to communicate effectively in Turkish and English using verbal, written and visual methods, write reports and make presentations.")</f>
        <v>Ability to communicate effectively in Turkish and English using verbal, written and visual methods, write reports and make presentations.</v>
      </c>
      <c r="E50" s="44"/>
      <c r="F50" s="45"/>
      <c r="G50" s="61"/>
      <c r="H50" s="61"/>
      <c r="I50" s="61"/>
      <c r="J50" s="61"/>
      <c r="K50" s="62"/>
      <c r="M50" s="12"/>
    </row>
    <row r="51" spans="2:13" ht="30" customHeight="1" x14ac:dyDescent="0.45">
      <c r="B51" s="55"/>
      <c r="C51" s="14" t="s">
        <v>77</v>
      </c>
      <c r="D51" s="40" t="s">
        <v>78</v>
      </c>
      <c r="E51" s="41"/>
      <c r="F51" s="42"/>
      <c r="G51" s="60"/>
      <c r="H51" s="60" t="s">
        <v>75</v>
      </c>
      <c r="I51" s="60" t="s">
        <v>75</v>
      </c>
      <c r="J51" s="159" t="s">
        <v>75</v>
      </c>
      <c r="K51" s="46"/>
      <c r="M51" s="12"/>
    </row>
    <row r="52" spans="2:13" ht="30" customHeight="1" x14ac:dyDescent="0.45">
      <c r="B52" s="55"/>
      <c r="C52" s="15" t="s">
        <v>79</v>
      </c>
      <c r="D52" s="43" t="str">
        <f ca="1">IFERROR(__xludf.DUMMYFUNCTION("GOOGLETRANSLATE(D51,""tr"",""en"")"),"Ability to work effectively both individually and in interdisciplinary and multidisciplinary teams.")</f>
        <v>Ability to work effectively both individually and in interdisciplinary and multidisciplinary teams.</v>
      </c>
      <c r="E52" s="44"/>
      <c r="F52" s="45"/>
      <c r="G52" s="61"/>
      <c r="H52" s="61"/>
      <c r="I52" s="61"/>
      <c r="J52" s="61"/>
      <c r="K52" s="62"/>
      <c r="M52" s="12"/>
    </row>
    <row r="53" spans="2:13" ht="52.5" customHeight="1" x14ac:dyDescent="0.45">
      <c r="B53" s="55"/>
      <c r="C53" s="11" t="s">
        <v>80</v>
      </c>
      <c r="D53" s="40" t="s">
        <v>81</v>
      </c>
      <c r="E53" s="41"/>
      <c r="F53" s="42"/>
      <c r="G53" s="60" t="s">
        <v>75</v>
      </c>
      <c r="H53" s="60" t="s">
        <v>75</v>
      </c>
      <c r="I53" s="60"/>
      <c r="J53" s="159"/>
      <c r="K53" s="46" t="s">
        <v>75</v>
      </c>
      <c r="M53" s="12"/>
    </row>
    <row r="54" spans="2:13" ht="30" customHeight="1" x14ac:dyDescent="0.45">
      <c r="B54" s="55"/>
      <c r="C54" s="13" t="s">
        <v>82</v>
      </c>
      <c r="D54" s="43" t="str">
        <f ca="1">IFERROR(__xludf.DUMMYFUNCTION("GOOGLETRANSLATE(D53,""tr"",""en"")"),"Awareness of the necessity of lifelong learning and the ability to access information, follow developments in science and technology, and constantly renew oneself.")</f>
        <v>Awareness of the necessity of lifelong learning and the ability to access information, follow developments in science and technology, and constantly renew oneself.</v>
      </c>
      <c r="E54" s="44"/>
      <c r="F54" s="45"/>
      <c r="G54" s="61"/>
      <c r="H54" s="61"/>
      <c r="I54" s="61"/>
      <c r="J54" s="61"/>
      <c r="K54" s="62"/>
      <c r="M54" s="12"/>
    </row>
    <row r="55" spans="2:13" ht="51" customHeight="1" x14ac:dyDescent="0.45">
      <c r="B55" s="55"/>
      <c r="C55" s="14" t="s">
        <v>83</v>
      </c>
      <c r="D55" s="40" t="s">
        <v>84</v>
      </c>
      <c r="E55" s="41"/>
      <c r="F55" s="42"/>
      <c r="G55" s="60" t="s">
        <v>75</v>
      </c>
      <c r="H55" s="60" t="s">
        <v>75</v>
      </c>
      <c r="I55" s="60"/>
      <c r="J55" s="159"/>
      <c r="K55" s="46"/>
      <c r="M55" s="12"/>
    </row>
    <row r="56" spans="2:13" ht="30" customHeight="1" x14ac:dyDescent="0.45">
      <c r="B56" s="55"/>
      <c r="C56" s="15" t="s">
        <v>85</v>
      </c>
      <c r="D56" s="43" t="str">
        <f ca="1">IFERROR(__xludf.DUMMYFUNCTION("GOOGLETRANSLATE(D55,""tr"",""en"")"),"Knowledge of project management, risk management, innovation and change management, entrepreneurship and sustainable development.")</f>
        <v>Knowledge of project management, risk management, innovation and change management, entrepreneurship and sustainable development.</v>
      </c>
      <c r="E56" s="44"/>
      <c r="F56" s="45"/>
      <c r="G56" s="61"/>
      <c r="H56" s="61"/>
      <c r="I56" s="61"/>
      <c r="J56" s="61"/>
      <c r="K56" s="62"/>
      <c r="M56" s="12"/>
    </row>
    <row r="57" spans="2:13" ht="30" customHeight="1" x14ac:dyDescent="0.45">
      <c r="B57" s="55"/>
      <c r="C57" s="11" t="s">
        <v>86</v>
      </c>
      <c r="D57" s="160" t="s">
        <v>87</v>
      </c>
      <c r="E57" s="41"/>
      <c r="F57" s="42"/>
      <c r="G57" s="60"/>
      <c r="H57" s="60"/>
      <c r="I57" s="60" t="s">
        <v>75</v>
      </c>
      <c r="J57" s="159" t="s">
        <v>75</v>
      </c>
      <c r="K57" s="46"/>
      <c r="M57" s="12"/>
    </row>
    <row r="58" spans="2:13" ht="30" customHeight="1" x14ac:dyDescent="0.45">
      <c r="B58" s="55"/>
      <c r="C58" s="16" t="s">
        <v>88</v>
      </c>
      <c r="D58" s="43" t="str">
        <f ca="1">IFERROR(__xludf.DUMMYFUNCTION("GOOGLETRANSLATE(D57,""tr"",""en"")"),"Awareness of sectors and ability to prepare business plans.")</f>
        <v>Awareness of sectors and ability to prepare business plans.</v>
      </c>
      <c r="E58" s="44"/>
      <c r="F58" s="45"/>
      <c r="G58" s="61"/>
      <c r="H58" s="61"/>
      <c r="I58" s="61"/>
      <c r="J58" s="61"/>
      <c r="K58" s="62"/>
      <c r="M58" s="12"/>
    </row>
    <row r="59" spans="2:13" ht="30" customHeight="1" x14ac:dyDescent="0.45">
      <c r="B59" s="55"/>
      <c r="C59" s="11" t="s">
        <v>89</v>
      </c>
      <c r="D59" s="40" t="s">
        <v>90</v>
      </c>
      <c r="E59" s="41"/>
      <c r="F59" s="42"/>
      <c r="G59" s="60" t="s">
        <v>75</v>
      </c>
      <c r="H59" s="60" t="s">
        <v>75</v>
      </c>
      <c r="I59" s="60"/>
      <c r="J59" s="64"/>
      <c r="K59" s="46"/>
      <c r="M59" s="12"/>
    </row>
    <row r="60" spans="2:13" ht="30" customHeight="1" x14ac:dyDescent="0.45">
      <c r="B60" s="56"/>
      <c r="C60" s="17" t="s">
        <v>91</v>
      </c>
      <c r="D60" s="43" t="str">
        <f ca="1">IFERROR(__xludf.DUMMYFUNCTION("GOOGLETRANSLATE(D59,""tr"",""en"")"),"Awareness of professional and ethical responsibility and acting in accordance with ethical principles.")</f>
        <v>Awareness of professional and ethical responsibility and acting in accordance with ethical principles.</v>
      </c>
      <c r="E60" s="44"/>
      <c r="F60" s="45"/>
      <c r="G60" s="66"/>
      <c r="H60" s="66"/>
      <c r="I60" s="66"/>
      <c r="J60" s="66"/>
      <c r="K60" s="47"/>
      <c r="M60" s="12"/>
    </row>
    <row r="61" spans="2:13" ht="42" customHeight="1" x14ac:dyDescent="0.45">
      <c r="B61" s="85" t="s">
        <v>92</v>
      </c>
      <c r="C61" s="18" t="s">
        <v>93</v>
      </c>
      <c r="D61" s="109" t="s">
        <v>94</v>
      </c>
      <c r="E61" s="110"/>
      <c r="F61" s="101"/>
      <c r="G61" s="67"/>
      <c r="H61" s="67" t="s">
        <v>75</v>
      </c>
      <c r="I61" s="67" t="s">
        <v>75</v>
      </c>
      <c r="J61" s="68"/>
      <c r="K61" s="69" t="s">
        <v>75</v>
      </c>
    </row>
    <row r="62" spans="2:13" ht="30" customHeight="1" x14ac:dyDescent="0.45">
      <c r="B62" s="55"/>
      <c r="C62" s="19" t="s">
        <v>95</v>
      </c>
      <c r="D62" s="43" t="str">
        <f ca="1">IFERROR(__xludf.DUMMYFUNCTION("GOOGLETRANSLATE(D61,""tr"",""en"")"),"Ability to recognize and apply the basic principles of law, legal theories, legal methodology, and interpretation methods.")</f>
        <v>Ability to recognize and apply the basic principles of law, legal theories, legal methodology, and interpretation methods.</v>
      </c>
      <c r="E62" s="44"/>
      <c r="F62" s="45"/>
      <c r="G62" s="61"/>
      <c r="H62" s="61"/>
      <c r="I62" s="61"/>
      <c r="J62" s="61"/>
      <c r="K62" s="62"/>
    </row>
    <row r="63" spans="2:13" ht="30" customHeight="1" x14ac:dyDescent="0.45">
      <c r="B63" s="55"/>
      <c r="C63" s="20" t="s">
        <v>96</v>
      </c>
      <c r="D63" s="40" t="s">
        <v>97</v>
      </c>
      <c r="E63" s="41"/>
      <c r="F63" s="42"/>
      <c r="G63" s="63" t="s">
        <v>75</v>
      </c>
      <c r="H63" s="63" t="s">
        <v>75</v>
      </c>
      <c r="I63" s="63"/>
      <c r="J63" s="64"/>
      <c r="K63" s="65" t="s">
        <v>75</v>
      </c>
    </row>
    <row r="64" spans="2:13" ht="30" customHeight="1" x14ac:dyDescent="0.45">
      <c r="B64" s="55"/>
      <c r="C64" s="21" t="s">
        <v>98</v>
      </c>
      <c r="D64" s="43" t="str">
        <f ca="1">IFERROR(__xludf.DUMMYFUNCTION("GOOGLETRANSLATE(D63,""tr"",""en"")"),"Ability to follow, evaluate, interpret and implement current innovations and legislative changes.")</f>
        <v>Ability to follow, evaluate, interpret and implement current innovations and legislative changes.</v>
      </c>
      <c r="E64" s="44"/>
      <c r="F64" s="45"/>
      <c r="G64" s="61"/>
      <c r="H64" s="61"/>
      <c r="I64" s="61"/>
      <c r="J64" s="61"/>
      <c r="K64" s="62"/>
    </row>
    <row r="65" spans="2:11" ht="58.5" customHeight="1" x14ac:dyDescent="0.45">
      <c r="B65" s="55"/>
      <c r="C65" s="22" t="s">
        <v>99</v>
      </c>
      <c r="D65" s="40" t="s">
        <v>100</v>
      </c>
      <c r="E65" s="41"/>
      <c r="F65" s="42"/>
      <c r="G65" s="63" t="s">
        <v>75</v>
      </c>
      <c r="H65" s="63" t="s">
        <v>75</v>
      </c>
      <c r="I65" s="63"/>
      <c r="J65" s="64" t="s">
        <v>75</v>
      </c>
      <c r="K65" s="65" t="s">
        <v>75</v>
      </c>
    </row>
    <row r="66" spans="2:11" ht="30" customHeight="1" x14ac:dyDescent="0.45">
      <c r="B66" s="55"/>
      <c r="C66" s="19" t="s">
        <v>101</v>
      </c>
      <c r="D66" s="43" t="str">
        <f ca="1">IFERROR(__xludf.DUMMYFUNCTION("GOOGLETRANSLATE(D65,""tr"",""en"")"),"Ability to access and use legal information sources, ability to follow and evaluate current legislative changes, opinions in the doctrine and court decisions.")</f>
        <v>Ability to access and use legal information sources, ability to follow and evaluate current legislative changes, opinions in the doctrine and court decisions.</v>
      </c>
      <c r="E66" s="44"/>
      <c r="F66" s="45"/>
      <c r="G66" s="61"/>
      <c r="H66" s="61"/>
      <c r="I66" s="61"/>
      <c r="J66" s="61"/>
      <c r="K66" s="62"/>
    </row>
    <row r="67" spans="2:11" ht="30" customHeight="1" x14ac:dyDescent="0.45">
      <c r="B67" s="55"/>
      <c r="C67" s="20" t="s">
        <v>102</v>
      </c>
      <c r="D67" s="40" t="s">
        <v>103</v>
      </c>
      <c r="E67" s="41"/>
      <c r="F67" s="42"/>
      <c r="G67" s="63" t="s">
        <v>75</v>
      </c>
      <c r="H67" s="63"/>
      <c r="I67" s="63" t="s">
        <v>75</v>
      </c>
      <c r="J67" s="64" t="s">
        <v>75</v>
      </c>
      <c r="K67" s="65"/>
    </row>
    <row r="68" spans="2:11" ht="30" customHeight="1" x14ac:dyDescent="0.45">
      <c r="B68" s="55"/>
      <c r="C68" s="21" t="s">
        <v>104</v>
      </c>
      <c r="D68" s="43" t="str">
        <f ca="1">IFERROR(__xludf.DUMMYFUNCTION("GOOGLETRANSLATE(D67,""tr"",""en"")"),"Acting in accordance with social, scientific and ethical values ​​when evaluating legal information.")</f>
        <v>Acting in accordance with social, scientific and ethical values ​​when evaluating legal information.</v>
      </c>
      <c r="E68" s="44"/>
      <c r="F68" s="45"/>
      <c r="G68" s="61"/>
      <c r="H68" s="61"/>
      <c r="I68" s="61"/>
      <c r="J68" s="61"/>
      <c r="K68" s="62"/>
    </row>
    <row r="69" spans="2:11" ht="69.75" customHeight="1" x14ac:dyDescent="0.45">
      <c r="B69" s="55"/>
      <c r="C69" s="22" t="s">
        <v>105</v>
      </c>
      <c r="D69" s="40" t="s">
        <v>106</v>
      </c>
      <c r="E69" s="41"/>
      <c r="F69" s="42"/>
      <c r="G69" s="63"/>
      <c r="H69" s="63" t="s">
        <v>75</v>
      </c>
      <c r="I69" s="63" t="s">
        <v>75</v>
      </c>
      <c r="J69" s="64" t="s">
        <v>75</v>
      </c>
      <c r="K69" s="65"/>
    </row>
    <row r="70" spans="2:11" ht="30" customHeight="1" x14ac:dyDescent="0.45">
      <c r="B70" s="55"/>
      <c r="C70" s="23" t="s">
        <v>107</v>
      </c>
      <c r="D70" s="43" t="str">
        <f ca="1">IFERROR(__xludf.DUMMYFUNCTION("GOOGLETRANSLATE(D69,""tr"",""en"")"),"The awareness of identifying, evaluating and solving legal problems according to the general principles of law, de lege feranda and de lege lata; the ability to take into account not only the national but also the international aspects of law and to give "&amp;"importance to conscientious opinion when making decisions.")</f>
        <v>The awareness of identifying, evaluating and solving legal problems according to the general principles of law, de lege feranda and de lege lata; the ability to take into account not only the national but also the international aspects of law and to give importance to conscientious opinion when making decisions.</v>
      </c>
      <c r="E70" s="44"/>
      <c r="F70" s="45"/>
      <c r="G70" s="61"/>
      <c r="H70" s="61"/>
      <c r="I70" s="61"/>
      <c r="J70" s="61"/>
      <c r="K70" s="62"/>
    </row>
    <row r="71" spans="2:11" ht="52.5" customHeight="1" x14ac:dyDescent="0.45">
      <c r="B71" s="55"/>
      <c r="C71" s="22" t="s">
        <v>108</v>
      </c>
      <c r="D71" s="40" t="s">
        <v>109</v>
      </c>
      <c r="E71" s="41"/>
      <c r="F71" s="42"/>
      <c r="G71" s="63" t="s">
        <v>75</v>
      </c>
      <c r="H71" s="63" t="s">
        <v>75</v>
      </c>
      <c r="I71" s="63" t="s">
        <v>75</v>
      </c>
      <c r="J71" s="64" t="s">
        <v>75</v>
      </c>
      <c r="K71" s="65"/>
    </row>
    <row r="72" spans="2:11" ht="30" customHeight="1" x14ac:dyDescent="0.45">
      <c r="B72" s="56"/>
      <c r="C72" s="24" t="s">
        <v>110</v>
      </c>
      <c r="D72" s="43" t="str">
        <f ca="1">IFERROR(__xludf.DUMMYFUNCTION("GOOGLETRANSLATE(D71,""tr"",""en"")"),"Ability to criticize legal disputes by evaluating legislative texts, judicial decisions and different opinions in the doctrine from an analytical perspective, to form one's own opinions, to identify legal deficiencies and to make recommendations.")</f>
        <v>Ability to criticize legal disputes by evaluating legislative texts, judicial decisions and different opinions in the doctrine from an analytical perspective, to form one's own opinions, to identify legal deficiencies and to make recommendations.</v>
      </c>
      <c r="E72" s="44"/>
      <c r="F72" s="45"/>
      <c r="G72" s="66"/>
      <c r="H72" s="66"/>
      <c r="I72" s="66"/>
      <c r="J72" s="66"/>
      <c r="K72" s="47"/>
    </row>
    <row r="73" spans="2:11" ht="51.75" customHeight="1" x14ac:dyDescent="0.45">
      <c r="B73" s="86" t="s">
        <v>111</v>
      </c>
      <c r="C73" s="25" t="s">
        <v>112</v>
      </c>
      <c r="D73" s="111" t="s">
        <v>113</v>
      </c>
      <c r="E73" s="112"/>
      <c r="F73" s="103"/>
      <c r="G73" s="68" t="s">
        <v>75</v>
      </c>
      <c r="H73" s="68" t="s">
        <v>75</v>
      </c>
      <c r="I73" s="68"/>
      <c r="J73" s="68" t="s">
        <v>75</v>
      </c>
      <c r="K73" s="69" t="s">
        <v>75</v>
      </c>
    </row>
    <row r="74" spans="2:11" ht="30" customHeight="1" x14ac:dyDescent="0.45">
      <c r="B74" s="55"/>
      <c r="C74" s="19" t="s">
        <v>114</v>
      </c>
      <c r="D74" s="43" t="str">
        <f ca="1">IFERROR(__xludf.DUMMYFUNCTION("GOOGLETRANSLATE(D73,""tr"",""en"")"),"Ability to perceive problems in different branches of law, to characterize complex problems encountered in practice and to produce solutions.")</f>
        <v>Ability to perceive problems in different branches of law, to characterize complex problems encountered in practice and to produce solutions.</v>
      </c>
      <c r="E74" s="44"/>
      <c r="F74" s="45"/>
      <c r="G74" s="61"/>
      <c r="H74" s="61"/>
      <c r="I74" s="61"/>
      <c r="J74" s="61"/>
      <c r="K74" s="62"/>
    </row>
    <row r="75" spans="2:11" ht="52.5" customHeight="1" x14ac:dyDescent="0.45">
      <c r="B75" s="55"/>
      <c r="C75" s="20" t="s">
        <v>115</v>
      </c>
      <c r="D75" s="40" t="s">
        <v>116</v>
      </c>
      <c r="E75" s="41"/>
      <c r="F75" s="42"/>
      <c r="G75" s="64"/>
      <c r="H75" s="64"/>
      <c r="I75" s="64" t="s">
        <v>75</v>
      </c>
      <c r="J75" s="64" t="s">
        <v>75</v>
      </c>
      <c r="K75" s="65"/>
    </row>
    <row r="76" spans="2:11" ht="30" customHeight="1" x14ac:dyDescent="0.45">
      <c r="B76" s="55"/>
      <c r="C76" s="21" t="s">
        <v>117</v>
      </c>
      <c r="D76" s="43" t="str">
        <f ca="1">IFERROR(__xludf.DUMMYFUNCTION("GOOGLETRANSLATE(D75,""tr"",""en"")"),"As an individual with social responsibility awareness, the ability to participate in law-related projects and various activities and to effectively transfer legal knowledge to the necessary places (private sector, public sector).")</f>
        <v>As an individual with social responsibility awareness, the ability to participate in law-related projects and various activities and to effectively transfer legal knowledge to the necessary places (private sector, public sector).</v>
      </c>
      <c r="E76" s="44"/>
      <c r="F76" s="45"/>
      <c r="G76" s="61"/>
      <c r="H76" s="61"/>
      <c r="I76" s="61"/>
      <c r="J76" s="61"/>
      <c r="K76" s="62"/>
    </row>
    <row r="77" spans="2:11" ht="30" customHeight="1" x14ac:dyDescent="0.45">
      <c r="B77" s="55"/>
      <c r="C77" s="20" t="s">
        <v>118</v>
      </c>
      <c r="D77" s="40" t="s">
        <v>119</v>
      </c>
      <c r="E77" s="41"/>
      <c r="F77" s="42"/>
      <c r="G77" s="64" t="s">
        <v>75</v>
      </c>
      <c r="H77" s="64" t="s">
        <v>75</v>
      </c>
      <c r="I77" s="64" t="s">
        <v>75</v>
      </c>
      <c r="J77" s="64" t="s">
        <v>75</v>
      </c>
      <c r="K77" s="65"/>
    </row>
    <row r="78" spans="2:11" ht="30" customHeight="1" x14ac:dyDescent="0.45">
      <c r="B78" s="55"/>
      <c r="C78" s="21" t="s">
        <v>120</v>
      </c>
      <c r="D78" s="43" t="str">
        <f ca="1">IFERROR(__xludf.DUMMYFUNCTION("GOOGLETRANSLATE(D77,""tr"",""en"")"),"Knowledge at a level that will enable you to benefit from developing information technology in the use of legal resources.")</f>
        <v>Knowledge at a level that will enable you to benefit from developing information technology in the use of legal resources.</v>
      </c>
      <c r="E78" s="44"/>
      <c r="F78" s="45"/>
      <c r="G78" s="61"/>
      <c r="H78" s="61"/>
      <c r="I78" s="61"/>
      <c r="J78" s="61"/>
      <c r="K78" s="62"/>
    </row>
    <row r="79" spans="2:11" ht="52.5" customHeight="1" x14ac:dyDescent="0.45">
      <c r="B79" s="55"/>
      <c r="C79" s="22" t="s">
        <v>121</v>
      </c>
      <c r="D79" s="40" t="s">
        <v>122</v>
      </c>
      <c r="E79" s="41"/>
      <c r="F79" s="42"/>
      <c r="G79" s="64"/>
      <c r="H79" s="64"/>
      <c r="I79" s="64" t="s">
        <v>75</v>
      </c>
      <c r="J79" s="64" t="s">
        <v>75</v>
      </c>
      <c r="K79" s="65"/>
    </row>
    <row r="80" spans="2:11" ht="30" customHeight="1" x14ac:dyDescent="0.45">
      <c r="B80" s="56"/>
      <c r="C80" s="19" t="s">
        <v>123</v>
      </c>
      <c r="D80" s="43" t="str">
        <f ca="1">IFERROR(__xludf.DUMMYFUNCTION("GOOGLETRANSLATE(D79,""tr"",""en"")"),"Awareness of understanding the development and change of society, its problems and contributing to the solution of problems through legal solutions when necessary.")</f>
        <v>Awareness of understanding the development and change of society, its problems and contributing to the solution of problems through legal solutions when necessary.</v>
      </c>
      <c r="E80" s="44"/>
      <c r="F80" s="45"/>
      <c r="G80" s="61"/>
      <c r="H80" s="61"/>
      <c r="I80" s="61"/>
      <c r="J80" s="61"/>
      <c r="K80" s="62"/>
    </row>
    <row r="81" spans="2:12" ht="15.75" customHeight="1" x14ac:dyDescent="0.45">
      <c r="B81" s="70" t="s">
        <v>124</v>
      </c>
      <c r="C81" s="49"/>
      <c r="D81" s="49"/>
      <c r="E81" s="49"/>
      <c r="F81" s="49"/>
      <c r="G81" s="49"/>
      <c r="H81" s="49"/>
      <c r="I81" s="49"/>
      <c r="J81" s="49"/>
      <c r="K81" s="50"/>
    </row>
    <row r="82" spans="2:12" ht="15.75" customHeight="1" x14ac:dyDescent="0.45">
      <c r="B82" s="71" t="s">
        <v>125</v>
      </c>
      <c r="C82" s="52"/>
      <c r="D82" s="52"/>
      <c r="E82" s="52"/>
      <c r="F82" s="52"/>
      <c r="G82" s="52"/>
      <c r="H82" s="52"/>
      <c r="I82" s="52"/>
      <c r="J82" s="52"/>
      <c r="K82" s="53"/>
    </row>
    <row r="83" spans="2:12" ht="32.25" customHeight="1" x14ac:dyDescent="0.45">
      <c r="B83" s="79" t="s">
        <v>126</v>
      </c>
      <c r="C83" s="9" t="s">
        <v>127</v>
      </c>
      <c r="D83" s="9" t="s">
        <v>128</v>
      </c>
      <c r="E83" s="104" t="s">
        <v>129</v>
      </c>
      <c r="F83" s="59"/>
      <c r="G83" s="9" t="s">
        <v>130</v>
      </c>
      <c r="H83" s="9" t="s">
        <v>131</v>
      </c>
      <c r="I83" s="9" t="s">
        <v>132</v>
      </c>
      <c r="J83" s="9" t="s">
        <v>133</v>
      </c>
      <c r="K83" s="10" t="s">
        <v>134</v>
      </c>
    </row>
    <row r="84" spans="2:12" ht="42.75" customHeight="1" x14ac:dyDescent="0.45">
      <c r="B84" s="80"/>
      <c r="C84" s="77" t="s">
        <v>135</v>
      </c>
      <c r="D84" s="113">
        <v>1</v>
      </c>
      <c r="E84" s="75" t="s">
        <v>136</v>
      </c>
      <c r="F84" s="42"/>
      <c r="G84" s="74"/>
      <c r="H84" s="74" t="s">
        <v>75</v>
      </c>
      <c r="I84" s="74" t="s">
        <v>75</v>
      </c>
      <c r="J84" s="72"/>
      <c r="K84" s="73"/>
    </row>
    <row r="85" spans="2:12" ht="15.75" customHeight="1" x14ac:dyDescent="0.45">
      <c r="B85" s="80"/>
      <c r="C85" s="61"/>
      <c r="D85" s="61"/>
      <c r="E85" s="76" t="str">
        <f ca="1">IFERROR(__xludf.DUMMYFUNCTION("GOOGLETRANSLATE(E84,""tr"",""en"")"),"
Legal Doctrine / Legal Methodology / Legal Philosophy")</f>
        <v xml:space="preserve">
Legal Doctrine / Legal Methodology / Legal Philosophy</v>
      </c>
      <c r="F85" s="45"/>
      <c r="G85" s="61"/>
      <c r="H85" s="61"/>
      <c r="I85" s="61"/>
      <c r="J85" s="61"/>
      <c r="K85" s="62"/>
      <c r="L85" s="26"/>
    </row>
    <row r="86" spans="2:12" ht="30" customHeight="1" x14ac:dyDescent="0.45">
      <c r="B86" s="80"/>
      <c r="C86" s="77" t="s">
        <v>137</v>
      </c>
      <c r="D86" s="113">
        <v>2</v>
      </c>
      <c r="E86" s="75" t="s">
        <v>138</v>
      </c>
      <c r="F86" s="42"/>
      <c r="G86" s="74" t="s">
        <v>75</v>
      </c>
      <c r="H86" s="74"/>
      <c r="I86" s="74"/>
      <c r="J86" s="74" t="s">
        <v>75</v>
      </c>
      <c r="K86" s="124" t="s">
        <v>75</v>
      </c>
      <c r="L86" s="26"/>
    </row>
    <row r="87" spans="2:12" ht="15.75" customHeight="1" x14ac:dyDescent="0.45">
      <c r="B87" s="80"/>
      <c r="C87" s="61"/>
      <c r="D87" s="61"/>
      <c r="E87" s="76" t="str">
        <f ca="1">IFERROR(__xludf.DUMMYFUNCTION("GOOGLETRANSLATE(E86,""tr"",""en"")"),"Legal Doctrine / Legal Methodology / Legal Philosophy")</f>
        <v>Legal Doctrine / Legal Methodology / Legal Philosophy</v>
      </c>
      <c r="F87" s="45"/>
      <c r="G87" s="61"/>
      <c r="H87" s="61"/>
      <c r="I87" s="61"/>
      <c r="J87" s="61"/>
      <c r="K87" s="118"/>
      <c r="L87" s="26"/>
    </row>
    <row r="88" spans="2:12" ht="15.75" customHeight="1" x14ac:dyDescent="0.45">
      <c r="B88" s="80"/>
      <c r="C88" s="77" t="s">
        <v>139</v>
      </c>
      <c r="D88" s="113">
        <v>3</v>
      </c>
      <c r="E88" s="75" t="s">
        <v>140</v>
      </c>
      <c r="F88" s="42"/>
      <c r="G88" s="74"/>
      <c r="H88" s="74" t="s">
        <v>75</v>
      </c>
      <c r="I88" s="74" t="s">
        <v>75</v>
      </c>
      <c r="J88" s="74" t="s">
        <v>75</v>
      </c>
      <c r="K88" s="124" t="s">
        <v>75</v>
      </c>
      <c r="L88" s="26"/>
    </row>
    <row r="89" spans="2:12" ht="15.75" customHeight="1" x14ac:dyDescent="0.45">
      <c r="B89" s="80"/>
      <c r="C89" s="61"/>
      <c r="D89" s="61"/>
      <c r="E89" s="76" t="str">
        <f ca="1">IFERROR(__xludf.DUMMYFUNCTION("GOOGLETRANSLATE(E88,""tr"",""en"")"),"The Concept of Justice")</f>
        <v>The Concept of Justice</v>
      </c>
      <c r="F89" s="45"/>
      <c r="G89" s="61"/>
      <c r="H89" s="61"/>
      <c r="I89" s="61"/>
      <c r="J89" s="61"/>
      <c r="K89" s="118"/>
      <c r="L89" s="26"/>
    </row>
    <row r="90" spans="2:12" ht="15.75" customHeight="1" x14ac:dyDescent="0.45">
      <c r="B90" s="80"/>
      <c r="C90" s="77" t="s">
        <v>141</v>
      </c>
      <c r="D90" s="113">
        <v>4</v>
      </c>
      <c r="E90" s="75" t="s">
        <v>142</v>
      </c>
      <c r="F90" s="42"/>
      <c r="G90" s="74"/>
      <c r="H90" s="74" t="s">
        <v>75</v>
      </c>
      <c r="I90" s="74" t="s">
        <v>75</v>
      </c>
      <c r="J90" s="74" t="s">
        <v>75</v>
      </c>
      <c r="K90" s="124" t="s">
        <v>75</v>
      </c>
      <c r="L90" s="26"/>
    </row>
    <row r="91" spans="2:12" ht="15.75" customHeight="1" x14ac:dyDescent="0.45">
      <c r="B91" s="80"/>
      <c r="C91" s="61"/>
      <c r="D91" s="61"/>
      <c r="E91" s="76" t="str">
        <f ca="1">IFERROR(__xludf.DUMMYFUNCTION("GOOGLETRANSLATE(E90,""tr"",""en"")"),"The Concept of Justice")</f>
        <v>The Concept of Justice</v>
      </c>
      <c r="F91" s="45"/>
      <c r="G91" s="61"/>
      <c r="H91" s="61"/>
      <c r="I91" s="61"/>
      <c r="J91" s="61"/>
      <c r="K91" s="118"/>
      <c r="L91" s="26"/>
    </row>
    <row r="92" spans="2:12" ht="15" customHeight="1" x14ac:dyDescent="0.45">
      <c r="B92" s="80"/>
      <c r="C92" s="77" t="s">
        <v>143</v>
      </c>
      <c r="D92" s="113">
        <v>5</v>
      </c>
      <c r="E92" s="102" t="s">
        <v>144</v>
      </c>
      <c r="F92" s="103"/>
      <c r="G92" s="74" t="s">
        <v>75</v>
      </c>
      <c r="H92" s="74"/>
      <c r="I92" s="74" t="s">
        <v>75</v>
      </c>
      <c r="J92" s="74" t="s">
        <v>75</v>
      </c>
      <c r="K92" s="121"/>
      <c r="L92" s="26"/>
    </row>
    <row r="93" spans="2:12" ht="15.75" customHeight="1" x14ac:dyDescent="0.45">
      <c r="B93" s="80"/>
      <c r="C93" s="66"/>
      <c r="D93" s="66"/>
      <c r="E93" s="76" t="str">
        <f ca="1">IFERROR(__xludf.DUMMYFUNCTION("GOOGLETRANSLATE(E92,""tr"",""en"")"),"Utilitarianism's Understanding of Justice")</f>
        <v>Utilitarianism's Understanding of Justice</v>
      </c>
      <c r="F93" s="45"/>
      <c r="G93" s="66"/>
      <c r="H93" s="66"/>
      <c r="I93" s="66"/>
      <c r="J93" s="66"/>
      <c r="K93" s="47"/>
      <c r="L93" s="26"/>
    </row>
    <row r="94" spans="2:12" ht="15.75" customHeight="1" x14ac:dyDescent="0.45">
      <c r="B94" s="80"/>
      <c r="C94" s="161" t="s">
        <v>145</v>
      </c>
      <c r="D94" s="162">
        <v>6</v>
      </c>
      <c r="E94" s="102" t="s">
        <v>144</v>
      </c>
      <c r="F94" s="103"/>
      <c r="G94" s="116" t="s">
        <v>75</v>
      </c>
      <c r="H94" s="116"/>
      <c r="I94" s="116" t="s">
        <v>75</v>
      </c>
      <c r="J94" s="116" t="s">
        <v>75</v>
      </c>
      <c r="K94" s="117"/>
      <c r="L94" s="26"/>
    </row>
    <row r="95" spans="2:12" ht="15.75" customHeight="1" x14ac:dyDescent="0.45">
      <c r="B95" s="80"/>
      <c r="C95" s="61"/>
      <c r="D95" s="61"/>
      <c r="E95" s="76" t="str">
        <f ca="1">IFERROR(__xludf.DUMMYFUNCTION("GOOGLETRANSLATE(E94,""tr"",""en"")"),"Utilitarianism's Understanding of Justice")</f>
        <v>Utilitarianism's Understanding of Justice</v>
      </c>
      <c r="F95" s="45"/>
      <c r="G95" s="61"/>
      <c r="H95" s="61"/>
      <c r="I95" s="61"/>
      <c r="J95" s="61"/>
      <c r="K95" s="118"/>
      <c r="L95" s="26"/>
    </row>
    <row r="96" spans="2:12" ht="15.75" customHeight="1" x14ac:dyDescent="0.45">
      <c r="B96" s="80"/>
      <c r="C96" s="77" t="s">
        <v>146</v>
      </c>
      <c r="D96" s="63">
        <v>7</v>
      </c>
      <c r="E96" s="75" t="s">
        <v>147</v>
      </c>
      <c r="F96" s="42"/>
      <c r="G96" s="74" t="s">
        <v>75</v>
      </c>
      <c r="H96" s="74"/>
      <c r="I96" s="74" t="s">
        <v>75</v>
      </c>
      <c r="J96" s="72" t="s">
        <v>75</v>
      </c>
      <c r="K96" s="122" t="s">
        <v>75</v>
      </c>
      <c r="L96" s="26"/>
    </row>
    <row r="97" spans="2:12" ht="15.75" customHeight="1" x14ac:dyDescent="0.45">
      <c r="B97" s="80"/>
      <c r="C97" s="61"/>
      <c r="D97" s="61"/>
      <c r="E97" s="76" t="str">
        <f ca="1">IFERROR(__xludf.DUMMYFUNCTION("GOOGLETRANSLATE(E96,""tr"",""en"")"),"Libertarianism's Understanding of Justice")</f>
        <v>Libertarianism's Understanding of Justice</v>
      </c>
      <c r="F97" s="45"/>
      <c r="G97" s="61"/>
      <c r="H97" s="61"/>
      <c r="I97" s="61"/>
      <c r="J97" s="61"/>
      <c r="K97" s="123"/>
      <c r="L97" s="26"/>
    </row>
    <row r="98" spans="2:12" ht="15.75" customHeight="1" x14ac:dyDescent="0.45">
      <c r="B98" s="80"/>
      <c r="C98" s="77" t="s">
        <v>148</v>
      </c>
      <c r="D98" s="63">
        <v>8</v>
      </c>
      <c r="E98" s="75" t="s">
        <v>149</v>
      </c>
      <c r="F98" s="42"/>
      <c r="G98" s="74" t="s">
        <v>75</v>
      </c>
      <c r="H98" s="74" t="s">
        <v>75</v>
      </c>
      <c r="I98" s="74" t="s">
        <v>75</v>
      </c>
      <c r="J98" s="74" t="s">
        <v>75</v>
      </c>
      <c r="K98" s="124" t="s">
        <v>75</v>
      </c>
      <c r="L98" s="26"/>
    </row>
    <row r="99" spans="2:12" ht="15.75" customHeight="1" x14ac:dyDescent="0.45">
      <c r="B99" s="80"/>
      <c r="C99" s="61"/>
      <c r="D99" s="61"/>
      <c r="E99" s="76" t="str">
        <f ca="1">IFERROR(__xludf.DUMMYFUNCTION("GOOGLETRANSLATE(E98,""tr"",""en"")"),"Midterm Exam")</f>
        <v>Midterm Exam</v>
      </c>
      <c r="F99" s="45"/>
      <c r="G99" s="61"/>
      <c r="H99" s="61"/>
      <c r="I99" s="61"/>
      <c r="J99" s="61"/>
      <c r="K99" s="118"/>
      <c r="L99" s="26"/>
    </row>
    <row r="100" spans="2:12" ht="15.75" customHeight="1" x14ac:dyDescent="0.45">
      <c r="B100" s="80"/>
      <c r="C100" s="77" t="s">
        <v>150</v>
      </c>
      <c r="D100" s="63">
        <v>9</v>
      </c>
      <c r="E100" s="75" t="s">
        <v>147</v>
      </c>
      <c r="F100" s="42"/>
      <c r="G100" s="74" t="s">
        <v>75</v>
      </c>
      <c r="H100" s="74"/>
      <c r="I100" s="74" t="s">
        <v>75</v>
      </c>
      <c r="J100" s="74" t="s">
        <v>75</v>
      </c>
      <c r="K100" s="124" t="s">
        <v>75</v>
      </c>
      <c r="L100" s="26"/>
    </row>
    <row r="101" spans="2:12" ht="15.75" customHeight="1" x14ac:dyDescent="0.45">
      <c r="B101" s="80"/>
      <c r="C101" s="61"/>
      <c r="D101" s="61"/>
      <c r="E101" s="76" t="str">
        <f ca="1">IFERROR(__xludf.DUMMYFUNCTION("GOOGLETRANSLATE(E100,""tr"",""en"")"),"Libertarianism's Understanding of Justice")</f>
        <v>Libertarianism's Understanding of Justice</v>
      </c>
      <c r="F101" s="45"/>
      <c r="G101" s="61"/>
      <c r="H101" s="61"/>
      <c r="I101" s="61"/>
      <c r="J101" s="61"/>
      <c r="K101" s="118"/>
      <c r="L101" s="26"/>
    </row>
    <row r="102" spans="2:12" ht="15.75" customHeight="1" x14ac:dyDescent="0.45">
      <c r="B102" s="80"/>
      <c r="C102" s="77" t="s">
        <v>151</v>
      </c>
      <c r="D102" s="63">
        <v>10</v>
      </c>
      <c r="E102" s="75" t="s">
        <v>152</v>
      </c>
      <c r="F102" s="42"/>
      <c r="G102" s="74" t="s">
        <v>75</v>
      </c>
      <c r="H102" s="74" t="s">
        <v>75</v>
      </c>
      <c r="I102" s="74"/>
      <c r="J102" s="74"/>
      <c r="K102" s="124" t="s">
        <v>75</v>
      </c>
      <c r="L102" s="26"/>
    </row>
    <row r="103" spans="2:12" ht="15.75" customHeight="1" x14ac:dyDescent="0.45">
      <c r="B103" s="80"/>
      <c r="C103" s="61"/>
      <c r="D103" s="61"/>
      <c r="E103" s="76" t="str">
        <f ca="1">IFERROR(__xludf.DUMMYFUNCTION("GOOGLETRANSLATE(E102,""tr"",""en"")"),"Kant and the Concept of Respect for Human Beings")</f>
        <v>Kant and the Concept of Respect for Human Beings</v>
      </c>
      <c r="F103" s="45"/>
      <c r="G103" s="61"/>
      <c r="H103" s="61"/>
      <c r="I103" s="61"/>
      <c r="J103" s="61"/>
      <c r="K103" s="118"/>
      <c r="L103" s="26"/>
    </row>
    <row r="104" spans="2:12" ht="15.75" customHeight="1" x14ac:dyDescent="0.45">
      <c r="B104" s="80"/>
      <c r="C104" s="77" t="s">
        <v>153</v>
      </c>
      <c r="D104" s="63">
        <v>11</v>
      </c>
      <c r="E104" s="75" t="s">
        <v>152</v>
      </c>
      <c r="F104" s="42"/>
      <c r="G104" s="74"/>
      <c r="H104" s="74" t="s">
        <v>75</v>
      </c>
      <c r="I104" s="74"/>
      <c r="J104" s="74" t="s">
        <v>75</v>
      </c>
      <c r="K104" s="124"/>
      <c r="L104" s="26"/>
    </row>
    <row r="105" spans="2:12" ht="15.75" customHeight="1" x14ac:dyDescent="0.45">
      <c r="B105" s="80"/>
      <c r="C105" s="61"/>
      <c r="D105" s="61"/>
      <c r="E105" s="76" t="str">
        <f ca="1">IFERROR(__xludf.DUMMYFUNCTION("GOOGLETRANSLATE(E104,""tr"",""en"")"),"Kant and the Concept of Respect for Human Beings")</f>
        <v>Kant and the Concept of Respect for Human Beings</v>
      </c>
      <c r="F105" s="45"/>
      <c r="G105" s="61"/>
      <c r="H105" s="61"/>
      <c r="I105" s="61"/>
      <c r="J105" s="61"/>
      <c r="K105" s="118"/>
      <c r="L105" s="26"/>
    </row>
    <row r="106" spans="2:12" ht="15.75" customHeight="1" x14ac:dyDescent="0.45">
      <c r="B106" s="80"/>
      <c r="C106" s="77" t="s">
        <v>154</v>
      </c>
      <c r="D106" s="63">
        <v>12</v>
      </c>
      <c r="E106" s="78" t="s">
        <v>155</v>
      </c>
      <c r="F106" s="42"/>
      <c r="G106" s="74"/>
      <c r="H106" s="74"/>
      <c r="I106" s="74" t="s">
        <v>75</v>
      </c>
      <c r="J106" s="74" t="s">
        <v>75</v>
      </c>
      <c r="K106" s="124"/>
      <c r="L106" s="26"/>
    </row>
    <row r="107" spans="2:12" ht="15.75" customHeight="1" x14ac:dyDescent="0.45">
      <c r="B107" s="80"/>
      <c r="C107" s="61"/>
      <c r="D107" s="61"/>
      <c r="E107" s="76" t="str">
        <f ca="1">IFERROR(__xludf.DUMMYFUNCTION("GOOGLETRANSLATE(E106,""tr"",""en"")"),"The Understanding of Justice Born of Virtue:
Aristotle")</f>
        <v>The Understanding of Justice Born of Virtue:
Aristotle</v>
      </c>
      <c r="F107" s="45"/>
      <c r="G107" s="61"/>
      <c r="H107" s="61"/>
      <c r="I107" s="61"/>
      <c r="J107" s="61"/>
      <c r="K107" s="118"/>
      <c r="L107" s="26"/>
    </row>
    <row r="108" spans="2:12" ht="15.75" customHeight="1" x14ac:dyDescent="0.45">
      <c r="B108" s="80"/>
      <c r="C108" s="77" t="s">
        <v>156</v>
      </c>
      <c r="D108" s="63">
        <v>13</v>
      </c>
      <c r="E108" s="75" t="s">
        <v>157</v>
      </c>
      <c r="F108" s="42"/>
      <c r="G108" s="74"/>
      <c r="H108" s="74" t="s">
        <v>75</v>
      </c>
      <c r="I108" s="74" t="s">
        <v>75</v>
      </c>
      <c r="J108" s="74"/>
      <c r="K108" s="124" t="s">
        <v>75</v>
      </c>
      <c r="L108" s="26"/>
    </row>
    <row r="109" spans="2:12" ht="15.75" customHeight="1" x14ac:dyDescent="0.45">
      <c r="B109" s="80"/>
      <c r="C109" s="61"/>
      <c r="D109" s="61"/>
      <c r="E109" s="76" t="str">
        <f ca="1">IFERROR(__xludf.DUMMYFUNCTION("GOOGLETRANSLATE(E108,""tr"",""en"")"),"The Understanding of Justice Born of Virtue: Aristotle")</f>
        <v>The Understanding of Justice Born of Virtue: Aristotle</v>
      </c>
      <c r="F109" s="45"/>
      <c r="G109" s="61"/>
      <c r="H109" s="61"/>
      <c r="I109" s="61"/>
      <c r="J109" s="61"/>
      <c r="K109" s="118"/>
      <c r="L109" s="26"/>
    </row>
    <row r="110" spans="2:12" ht="15.75" customHeight="1" x14ac:dyDescent="0.45">
      <c r="B110" s="80"/>
      <c r="C110" s="77" t="s">
        <v>158</v>
      </c>
      <c r="D110" s="63">
        <v>14</v>
      </c>
      <c r="E110" s="75" t="s">
        <v>159</v>
      </c>
      <c r="F110" s="42"/>
      <c r="G110" s="116" t="s">
        <v>75</v>
      </c>
      <c r="H110" s="116" t="s">
        <v>75</v>
      </c>
      <c r="I110" s="116"/>
      <c r="J110" s="116"/>
      <c r="K110" s="117"/>
      <c r="L110" s="26"/>
    </row>
    <row r="111" spans="2:12" ht="15.75" customHeight="1" x14ac:dyDescent="0.45">
      <c r="B111" s="80"/>
      <c r="C111" s="61"/>
      <c r="D111" s="61"/>
      <c r="E111" s="76" t="str">
        <f ca="1">IFERROR(__xludf.DUMMYFUNCTION("GOOGLETRANSLATE(E110,""tr"",""en"")"),"John Rawls")</f>
        <v>John Rawls</v>
      </c>
      <c r="F111" s="45"/>
      <c r="G111" s="61"/>
      <c r="H111" s="61"/>
      <c r="I111" s="61"/>
      <c r="J111" s="61"/>
      <c r="K111" s="118"/>
      <c r="L111" s="26"/>
    </row>
    <row r="112" spans="2:12" ht="15.75" customHeight="1" x14ac:dyDescent="0.45">
      <c r="B112" s="80"/>
      <c r="C112" s="77" t="s">
        <v>160</v>
      </c>
      <c r="D112" s="63">
        <v>15</v>
      </c>
      <c r="E112" s="102" t="s">
        <v>159</v>
      </c>
      <c r="F112" s="103"/>
      <c r="G112" s="116" t="s">
        <v>75</v>
      </c>
      <c r="H112" s="116"/>
      <c r="I112" s="116" t="s">
        <v>75</v>
      </c>
      <c r="J112" s="116"/>
      <c r="K112" s="117"/>
      <c r="L112" s="26"/>
    </row>
    <row r="113" spans="2:12" ht="15.75" customHeight="1" x14ac:dyDescent="0.45">
      <c r="B113" s="81"/>
      <c r="C113" s="61"/>
      <c r="D113" s="61"/>
      <c r="E113" s="76" t="str">
        <f ca="1">IFERROR(__xludf.DUMMYFUNCTION("GOOGLETRANSLATE(E112,""tr"",""en"")"),"John Rawls")</f>
        <v>John Rawls</v>
      </c>
      <c r="F113" s="45"/>
      <c r="G113" s="66"/>
      <c r="H113" s="66"/>
      <c r="I113" s="66"/>
      <c r="J113" s="66"/>
      <c r="K113" s="119"/>
      <c r="L113" s="26"/>
    </row>
    <row r="114" spans="2:12" ht="27" customHeight="1" x14ac:dyDescent="0.45">
      <c r="B114" s="79" t="s">
        <v>161</v>
      </c>
      <c r="C114" s="27" t="s">
        <v>162</v>
      </c>
      <c r="D114" s="104" t="s">
        <v>163</v>
      </c>
      <c r="E114" s="58"/>
      <c r="F114" s="27" t="s">
        <v>164</v>
      </c>
      <c r="G114" s="104" t="s">
        <v>165</v>
      </c>
      <c r="H114" s="58"/>
      <c r="I114" s="59"/>
      <c r="J114" s="125" t="s">
        <v>166</v>
      </c>
      <c r="K114" s="126"/>
    </row>
    <row r="115" spans="2:12" ht="49.5" customHeight="1" x14ac:dyDescent="0.45">
      <c r="B115" s="80"/>
      <c r="C115" s="77" t="s">
        <v>167</v>
      </c>
      <c r="D115" s="75" t="s">
        <v>149</v>
      </c>
      <c r="E115" s="42"/>
      <c r="F115" s="105">
        <v>0.4</v>
      </c>
      <c r="G115" s="120" t="s">
        <v>168</v>
      </c>
      <c r="H115" s="41"/>
      <c r="I115" s="42"/>
      <c r="J115" s="127" t="s">
        <v>169</v>
      </c>
      <c r="K115" s="128"/>
    </row>
    <row r="116" spans="2:12" ht="15.75" customHeight="1" x14ac:dyDescent="0.45">
      <c r="B116" s="80"/>
      <c r="C116" s="61"/>
      <c r="D116" s="76" t="s">
        <v>170</v>
      </c>
      <c r="E116" s="45"/>
      <c r="F116" s="61"/>
      <c r="G116" s="118"/>
      <c r="H116" s="44"/>
      <c r="I116" s="45"/>
      <c r="J116" s="129"/>
      <c r="K116" s="130"/>
    </row>
    <row r="117" spans="2:12" ht="26.25" customHeight="1" x14ac:dyDescent="0.45">
      <c r="B117" s="80"/>
      <c r="C117" s="77" t="s">
        <v>171</v>
      </c>
      <c r="D117" s="75" t="s">
        <v>172</v>
      </c>
      <c r="E117" s="42"/>
      <c r="F117" s="106"/>
      <c r="G117" s="120" t="s">
        <v>173</v>
      </c>
      <c r="H117" s="41"/>
      <c r="I117" s="42"/>
      <c r="J117" s="129"/>
      <c r="K117" s="130"/>
    </row>
    <row r="118" spans="2:12" ht="15.75" customHeight="1" x14ac:dyDescent="0.45">
      <c r="B118" s="80"/>
      <c r="C118" s="61"/>
      <c r="D118" s="76" t="s">
        <v>174</v>
      </c>
      <c r="E118" s="45"/>
      <c r="F118" s="61"/>
      <c r="G118" s="131" t="s">
        <v>173</v>
      </c>
      <c r="H118" s="44"/>
      <c r="I118" s="45"/>
      <c r="J118" s="129"/>
      <c r="K118" s="130"/>
    </row>
    <row r="119" spans="2:12" ht="24" customHeight="1" x14ac:dyDescent="0.45">
      <c r="B119" s="80"/>
      <c r="C119" s="77" t="s">
        <v>175</v>
      </c>
      <c r="D119" s="75" t="s">
        <v>176</v>
      </c>
      <c r="E119" s="42"/>
      <c r="F119" s="106">
        <v>0.6</v>
      </c>
      <c r="G119" s="120" t="s">
        <v>177</v>
      </c>
      <c r="H119" s="41"/>
      <c r="I119" s="42"/>
      <c r="J119" s="129"/>
      <c r="K119" s="130"/>
    </row>
    <row r="120" spans="2:12" ht="36" customHeight="1" x14ac:dyDescent="0.45">
      <c r="B120" s="80"/>
      <c r="C120" s="61"/>
      <c r="D120" s="76" t="s">
        <v>178</v>
      </c>
      <c r="E120" s="45"/>
      <c r="F120" s="61"/>
      <c r="G120" s="118"/>
      <c r="H120" s="44"/>
      <c r="I120" s="45"/>
      <c r="J120" s="129"/>
      <c r="K120" s="130"/>
    </row>
    <row r="121" spans="2:12" ht="15.75" customHeight="1" x14ac:dyDescent="0.45">
      <c r="B121" s="80"/>
      <c r="C121" s="114" t="s">
        <v>179</v>
      </c>
      <c r="D121" s="115"/>
      <c r="E121" s="115"/>
      <c r="F121" s="99"/>
      <c r="G121" s="132">
        <v>1</v>
      </c>
      <c r="H121" s="41"/>
      <c r="I121" s="41"/>
      <c r="J121" s="41"/>
      <c r="K121" s="128"/>
    </row>
    <row r="122" spans="2:12" ht="29.25" customHeight="1" x14ac:dyDescent="0.45">
      <c r="B122" s="7" t="s">
        <v>180</v>
      </c>
      <c r="C122" s="178" t="s">
        <v>181</v>
      </c>
      <c r="D122" s="110"/>
      <c r="E122" s="110"/>
      <c r="F122" s="110"/>
      <c r="G122" s="110"/>
      <c r="H122" s="110"/>
      <c r="I122" s="110"/>
      <c r="J122" s="110"/>
      <c r="K122" s="126"/>
    </row>
    <row r="123" spans="2:12" ht="15.75" customHeight="1" x14ac:dyDescent="0.45">
      <c r="B123" s="28" t="s">
        <v>182</v>
      </c>
      <c r="C123" s="76" t="str">
        <f ca="1">IFERROR(__xludf.DUMMYFUNCTION("GOOGLETRANSLATE(C122,""tr"",""en"")"),"Each course topic determined in the learning outcomes is tested with midterm and final exams. The weighted grade point average of each student is determined by the weights given to each learning assessment method.")</f>
        <v>Each course topic determined in the learning outcomes is tested with midterm and final exams. The weighted grade point average of each student is determined by the weights given to each learning assessment method.</v>
      </c>
      <c r="D123" s="44"/>
      <c r="E123" s="44"/>
      <c r="F123" s="44"/>
      <c r="G123" s="44"/>
      <c r="H123" s="44"/>
      <c r="I123" s="44"/>
      <c r="J123" s="44"/>
      <c r="K123" s="45"/>
    </row>
    <row r="124" spans="2:12" ht="21" customHeight="1" x14ac:dyDescent="0.45">
      <c r="B124" s="82" t="s">
        <v>183</v>
      </c>
      <c r="C124" s="179" t="s">
        <v>184</v>
      </c>
      <c r="D124" s="110"/>
      <c r="E124" s="110"/>
      <c r="F124" s="110"/>
      <c r="G124" s="101"/>
      <c r="H124" s="29" t="s">
        <v>185</v>
      </c>
      <c r="I124" s="29" t="s">
        <v>186</v>
      </c>
      <c r="J124" s="29" t="s">
        <v>185</v>
      </c>
      <c r="K124" s="30" t="s">
        <v>186</v>
      </c>
    </row>
    <row r="125" spans="2:12" ht="15.75" customHeight="1" x14ac:dyDescent="0.45">
      <c r="B125" s="55"/>
      <c r="C125" s="129"/>
      <c r="D125" s="112"/>
      <c r="E125" s="112"/>
      <c r="F125" s="112"/>
      <c r="G125" s="103"/>
      <c r="H125" s="31" t="s">
        <v>187</v>
      </c>
      <c r="I125" s="31" t="s">
        <v>188</v>
      </c>
      <c r="J125" s="31" t="s">
        <v>187</v>
      </c>
      <c r="K125" s="32" t="s">
        <v>188</v>
      </c>
    </row>
    <row r="126" spans="2:12" ht="15" customHeight="1" x14ac:dyDescent="0.45">
      <c r="B126" s="55"/>
      <c r="C126" s="129"/>
      <c r="D126" s="112"/>
      <c r="E126" s="112"/>
      <c r="F126" s="112"/>
      <c r="G126" s="103"/>
      <c r="H126" s="33" t="s">
        <v>189</v>
      </c>
      <c r="I126" s="33" t="s">
        <v>173</v>
      </c>
      <c r="J126" s="33" t="s">
        <v>190</v>
      </c>
      <c r="K126" s="34" t="s">
        <v>191</v>
      </c>
    </row>
    <row r="127" spans="2:12" ht="15.75" customHeight="1" x14ac:dyDescent="0.45">
      <c r="B127" s="55"/>
      <c r="C127" s="180" t="str">
        <f ca="1">IFERROR(__xludf.DUMMYFUNCTION("GOOGLETRANSLATE(C124,""tr"",""en"")"),"The relevant instructor determines one of the letter grades in the table above for the course taken by the student, by evaluating the student's success in midterm exams, mid-term studies and final exams, and by taking into account the general success leve"&amp;"l of the class.")</f>
        <v>The relevant instructor determines one of the letter grades in the table above for the course taken by the student, by evaluating the student's success in midterm exams, mid-term studies and final exams, and by taking into account the general success level of the class.</v>
      </c>
      <c r="D127" s="112"/>
      <c r="E127" s="112"/>
      <c r="F127" s="112"/>
      <c r="G127" s="103"/>
      <c r="H127" s="33" t="s">
        <v>192</v>
      </c>
      <c r="I127" s="33" t="s">
        <v>193</v>
      </c>
      <c r="J127" s="33" t="s">
        <v>194</v>
      </c>
      <c r="K127" s="34" t="s">
        <v>195</v>
      </c>
    </row>
    <row r="128" spans="2:12" ht="15.75" customHeight="1" x14ac:dyDescent="0.45">
      <c r="B128" s="55"/>
      <c r="C128" s="129"/>
      <c r="D128" s="112"/>
      <c r="E128" s="112"/>
      <c r="F128" s="112"/>
      <c r="G128" s="103"/>
      <c r="H128" s="33" t="s">
        <v>196</v>
      </c>
      <c r="I128" s="33" t="s">
        <v>197</v>
      </c>
      <c r="J128" s="33" t="s">
        <v>198</v>
      </c>
      <c r="K128" s="34" t="s">
        <v>199</v>
      </c>
    </row>
    <row r="129" spans="2:11" ht="15.75" customHeight="1" x14ac:dyDescent="0.45">
      <c r="B129" s="55"/>
      <c r="C129" s="129"/>
      <c r="D129" s="112"/>
      <c r="E129" s="112"/>
      <c r="F129" s="112"/>
      <c r="G129" s="103"/>
      <c r="H129" s="33" t="s">
        <v>200</v>
      </c>
      <c r="I129" s="33" t="s">
        <v>201</v>
      </c>
      <c r="J129" s="33" t="s">
        <v>202</v>
      </c>
      <c r="K129" s="34" t="s">
        <v>203</v>
      </c>
    </row>
    <row r="130" spans="2:11" ht="15.75" customHeight="1" x14ac:dyDescent="0.45">
      <c r="B130" s="55"/>
      <c r="C130" s="129"/>
      <c r="D130" s="112"/>
      <c r="E130" s="112"/>
      <c r="F130" s="112"/>
      <c r="G130" s="103"/>
      <c r="H130" s="33" t="s">
        <v>204</v>
      </c>
      <c r="I130" s="33" t="s">
        <v>205</v>
      </c>
      <c r="J130" s="33" t="s">
        <v>206</v>
      </c>
      <c r="K130" s="34" t="s">
        <v>207</v>
      </c>
    </row>
    <row r="131" spans="2:11" ht="27" customHeight="1" x14ac:dyDescent="0.45">
      <c r="B131" s="55"/>
      <c r="C131" s="118"/>
      <c r="D131" s="44"/>
      <c r="E131" s="44"/>
      <c r="F131" s="44"/>
      <c r="G131" s="45"/>
      <c r="H131" s="35" t="s">
        <v>208</v>
      </c>
      <c r="I131" s="35" t="s">
        <v>209</v>
      </c>
      <c r="J131" s="35" t="s">
        <v>210</v>
      </c>
      <c r="K131" s="36" t="s">
        <v>211</v>
      </c>
    </row>
    <row r="132" spans="2:11" ht="36" customHeight="1" x14ac:dyDescent="0.45">
      <c r="B132" s="83" t="s">
        <v>212</v>
      </c>
      <c r="C132" s="37" t="s">
        <v>162</v>
      </c>
      <c r="D132" s="97" t="s">
        <v>213</v>
      </c>
      <c r="E132" s="59"/>
      <c r="F132" s="104" t="s">
        <v>214</v>
      </c>
      <c r="G132" s="58"/>
      <c r="H132" s="58"/>
      <c r="I132" s="58"/>
      <c r="J132" s="59"/>
      <c r="K132" s="10" t="s">
        <v>215</v>
      </c>
    </row>
    <row r="133" spans="2:11" ht="15.75" customHeight="1" x14ac:dyDescent="0.45">
      <c r="B133" s="80"/>
      <c r="C133" s="181" t="s">
        <v>216</v>
      </c>
      <c r="D133" s="165"/>
      <c r="E133" s="165"/>
      <c r="F133" s="165"/>
      <c r="G133" s="165"/>
      <c r="H133" s="165"/>
      <c r="I133" s="165"/>
      <c r="J133" s="165"/>
      <c r="K133" s="167"/>
    </row>
    <row r="134" spans="2:11" ht="15.75" customHeight="1" x14ac:dyDescent="0.45">
      <c r="B134" s="80"/>
      <c r="C134" s="77">
        <v>1</v>
      </c>
      <c r="D134" s="95" t="s">
        <v>217</v>
      </c>
      <c r="E134" s="42"/>
      <c r="F134" s="148" t="s">
        <v>218</v>
      </c>
      <c r="G134" s="41"/>
      <c r="H134" s="41"/>
      <c r="I134" s="41"/>
      <c r="J134" s="42"/>
      <c r="K134" s="182">
        <v>28</v>
      </c>
    </row>
    <row r="135" spans="2:11" ht="15.75" customHeight="1" x14ac:dyDescent="0.45">
      <c r="B135" s="80"/>
      <c r="C135" s="61"/>
      <c r="D135" s="92" t="s">
        <v>219</v>
      </c>
      <c r="E135" s="45"/>
      <c r="F135" s="43"/>
      <c r="G135" s="44"/>
      <c r="H135" s="44"/>
      <c r="I135" s="44"/>
      <c r="J135" s="45"/>
      <c r="K135" s="62"/>
    </row>
    <row r="136" spans="2:11" ht="15.75" customHeight="1" x14ac:dyDescent="0.45">
      <c r="B136" s="80"/>
      <c r="C136" s="77">
        <v>2</v>
      </c>
      <c r="D136" s="107" t="s">
        <v>220</v>
      </c>
      <c r="E136" s="42"/>
      <c r="F136" s="148"/>
      <c r="G136" s="41"/>
      <c r="H136" s="41"/>
      <c r="I136" s="41"/>
      <c r="J136" s="42"/>
      <c r="K136" s="182"/>
    </row>
    <row r="137" spans="2:11" ht="15.75" customHeight="1" x14ac:dyDescent="0.45">
      <c r="B137" s="80"/>
      <c r="C137" s="61"/>
      <c r="D137" s="108" t="s">
        <v>221</v>
      </c>
      <c r="E137" s="45"/>
      <c r="F137" s="43"/>
      <c r="G137" s="44"/>
      <c r="H137" s="44"/>
      <c r="I137" s="44"/>
      <c r="J137" s="45"/>
      <c r="K137" s="62"/>
    </row>
    <row r="138" spans="2:11" ht="15.75" customHeight="1" x14ac:dyDescent="0.45">
      <c r="B138" s="80"/>
      <c r="C138" s="77">
        <v>3</v>
      </c>
      <c r="D138" s="107" t="s">
        <v>222</v>
      </c>
      <c r="E138" s="42"/>
      <c r="F138" s="148"/>
      <c r="G138" s="41"/>
      <c r="H138" s="41"/>
      <c r="I138" s="41"/>
      <c r="J138" s="42"/>
      <c r="K138" s="182"/>
    </row>
    <row r="139" spans="2:11" ht="15" customHeight="1" x14ac:dyDescent="0.45">
      <c r="B139" s="80"/>
      <c r="C139" s="61"/>
      <c r="D139" s="108" t="s">
        <v>223</v>
      </c>
      <c r="E139" s="45"/>
      <c r="F139" s="43"/>
      <c r="G139" s="44"/>
      <c r="H139" s="44"/>
      <c r="I139" s="44"/>
      <c r="J139" s="45"/>
      <c r="K139" s="62"/>
    </row>
    <row r="140" spans="2:11" ht="15.75" customHeight="1" x14ac:dyDescent="0.45">
      <c r="B140" s="80"/>
      <c r="C140" s="77">
        <v>4</v>
      </c>
      <c r="D140" s="107" t="s">
        <v>224</v>
      </c>
      <c r="E140" s="42"/>
      <c r="F140" s="148"/>
      <c r="G140" s="41"/>
      <c r="H140" s="41"/>
      <c r="I140" s="41"/>
      <c r="J140" s="42"/>
      <c r="K140" s="182"/>
    </row>
    <row r="141" spans="2:11" ht="15.75" customHeight="1" x14ac:dyDescent="0.45">
      <c r="B141" s="80"/>
      <c r="C141" s="61"/>
      <c r="D141" s="108" t="s">
        <v>225</v>
      </c>
      <c r="E141" s="45"/>
      <c r="F141" s="43"/>
      <c r="G141" s="44"/>
      <c r="H141" s="44"/>
      <c r="I141" s="44"/>
      <c r="J141" s="45"/>
      <c r="K141" s="62"/>
    </row>
    <row r="142" spans="2:11" ht="15.75" customHeight="1" x14ac:dyDescent="0.45">
      <c r="B142" s="80"/>
      <c r="C142" s="77">
        <v>5</v>
      </c>
      <c r="D142" s="107" t="s">
        <v>226</v>
      </c>
      <c r="E142" s="42"/>
      <c r="F142" s="148"/>
      <c r="G142" s="41"/>
      <c r="H142" s="41"/>
      <c r="I142" s="41"/>
      <c r="J142" s="42"/>
      <c r="K142" s="182"/>
    </row>
    <row r="143" spans="2:11" ht="15.75" customHeight="1" x14ac:dyDescent="0.45">
      <c r="B143" s="80"/>
      <c r="C143" s="61"/>
      <c r="D143" s="108" t="s">
        <v>227</v>
      </c>
      <c r="E143" s="45"/>
      <c r="F143" s="43"/>
      <c r="G143" s="44"/>
      <c r="H143" s="44"/>
      <c r="I143" s="44"/>
      <c r="J143" s="45"/>
      <c r="K143" s="62"/>
    </row>
    <row r="144" spans="2:11" ht="15.75" customHeight="1" x14ac:dyDescent="0.45">
      <c r="B144" s="80"/>
      <c r="C144" s="77">
        <v>6</v>
      </c>
      <c r="D144" s="107" t="s">
        <v>228</v>
      </c>
      <c r="E144" s="42"/>
      <c r="F144" s="148"/>
      <c r="G144" s="41"/>
      <c r="H144" s="41"/>
      <c r="I144" s="41"/>
      <c r="J144" s="42"/>
      <c r="K144" s="182"/>
    </row>
    <row r="145" spans="2:11" ht="15.75" customHeight="1" x14ac:dyDescent="0.45">
      <c r="B145" s="80"/>
      <c r="C145" s="61"/>
      <c r="D145" s="108" t="s">
        <v>229</v>
      </c>
      <c r="E145" s="45"/>
      <c r="F145" s="43"/>
      <c r="G145" s="44"/>
      <c r="H145" s="44"/>
      <c r="I145" s="44"/>
      <c r="J145" s="45"/>
      <c r="K145" s="62"/>
    </row>
    <row r="146" spans="2:11" ht="15.75" customHeight="1" x14ac:dyDescent="0.45">
      <c r="B146" s="80"/>
      <c r="C146" s="181" t="s">
        <v>230</v>
      </c>
      <c r="D146" s="165"/>
      <c r="E146" s="165"/>
      <c r="F146" s="165"/>
      <c r="G146" s="165"/>
      <c r="H146" s="165"/>
      <c r="I146" s="165"/>
      <c r="J146" s="165"/>
      <c r="K146" s="167"/>
    </row>
    <row r="147" spans="2:11" ht="15.75" customHeight="1" x14ac:dyDescent="0.45">
      <c r="B147" s="80"/>
      <c r="C147" s="77">
        <v>7</v>
      </c>
      <c r="D147" s="95" t="s">
        <v>149</v>
      </c>
      <c r="E147" s="42"/>
      <c r="F147" s="148"/>
      <c r="G147" s="41"/>
      <c r="H147" s="41"/>
      <c r="I147" s="41"/>
      <c r="J147" s="42"/>
      <c r="K147" s="183">
        <v>2</v>
      </c>
    </row>
    <row r="148" spans="2:11" ht="15.75" customHeight="1" x14ac:dyDescent="0.45">
      <c r="B148" s="80"/>
      <c r="C148" s="61"/>
      <c r="D148" s="92" t="s">
        <v>170</v>
      </c>
      <c r="E148" s="45"/>
      <c r="F148" s="43"/>
      <c r="G148" s="44"/>
      <c r="H148" s="44"/>
      <c r="I148" s="44"/>
      <c r="J148" s="45"/>
      <c r="K148" s="62"/>
    </row>
    <row r="149" spans="2:11" ht="15.75" customHeight="1" x14ac:dyDescent="0.45">
      <c r="B149" s="80"/>
      <c r="C149" s="77">
        <v>9</v>
      </c>
      <c r="D149" s="95" t="s">
        <v>231</v>
      </c>
      <c r="E149" s="42"/>
      <c r="F149" s="148"/>
      <c r="G149" s="41"/>
      <c r="H149" s="41"/>
      <c r="I149" s="41"/>
      <c r="J149" s="42"/>
      <c r="K149" s="183">
        <v>10</v>
      </c>
    </row>
    <row r="150" spans="2:11" ht="15.75" customHeight="1" x14ac:dyDescent="0.45">
      <c r="B150" s="80"/>
      <c r="C150" s="61"/>
      <c r="D150" s="92" t="s">
        <v>232</v>
      </c>
      <c r="E150" s="45"/>
      <c r="F150" s="43"/>
      <c r="G150" s="44"/>
      <c r="H150" s="44"/>
      <c r="I150" s="44"/>
      <c r="J150" s="45"/>
      <c r="K150" s="62"/>
    </row>
    <row r="151" spans="2:11" ht="15.75" customHeight="1" x14ac:dyDescent="0.45">
      <c r="B151" s="80"/>
      <c r="C151" s="77">
        <v>10</v>
      </c>
      <c r="D151" s="95" t="s">
        <v>233</v>
      </c>
      <c r="E151" s="42"/>
      <c r="F151" s="148"/>
      <c r="G151" s="41"/>
      <c r="H151" s="41"/>
      <c r="I151" s="41"/>
      <c r="J151" s="42"/>
      <c r="K151" s="183">
        <v>33</v>
      </c>
    </row>
    <row r="152" spans="2:11" ht="15.75" customHeight="1" x14ac:dyDescent="0.45">
      <c r="B152" s="80"/>
      <c r="C152" s="61"/>
      <c r="D152" s="92" t="s">
        <v>234</v>
      </c>
      <c r="E152" s="45"/>
      <c r="F152" s="43"/>
      <c r="G152" s="44"/>
      <c r="H152" s="44"/>
      <c r="I152" s="44"/>
      <c r="J152" s="45"/>
      <c r="K152" s="62"/>
    </row>
    <row r="153" spans="2:11" ht="15.75" customHeight="1" x14ac:dyDescent="0.45">
      <c r="B153" s="80"/>
      <c r="C153" s="77">
        <v>11</v>
      </c>
      <c r="D153" s="95" t="s">
        <v>176</v>
      </c>
      <c r="E153" s="42"/>
      <c r="F153" s="148"/>
      <c r="G153" s="41"/>
      <c r="H153" s="41"/>
      <c r="I153" s="41"/>
      <c r="J153" s="42"/>
      <c r="K153" s="183">
        <v>2</v>
      </c>
    </row>
    <row r="154" spans="2:11" ht="15.75" customHeight="1" x14ac:dyDescent="0.45">
      <c r="B154" s="80"/>
      <c r="C154" s="61"/>
      <c r="D154" s="92" t="s">
        <v>178</v>
      </c>
      <c r="E154" s="45"/>
      <c r="F154" s="43"/>
      <c r="G154" s="44"/>
      <c r="H154" s="44"/>
      <c r="I154" s="44"/>
      <c r="J154" s="45"/>
      <c r="K154" s="62"/>
    </row>
    <row r="155" spans="2:11" ht="15.75" customHeight="1" x14ac:dyDescent="0.45">
      <c r="B155" s="80"/>
      <c r="C155" s="77">
        <v>12</v>
      </c>
      <c r="D155" s="95" t="s">
        <v>235</v>
      </c>
      <c r="E155" s="42"/>
      <c r="F155" s="148"/>
      <c r="G155" s="41"/>
      <c r="H155" s="41"/>
      <c r="I155" s="41"/>
      <c r="J155" s="42"/>
      <c r="K155" s="183"/>
    </row>
    <row r="156" spans="2:11" ht="15.75" customHeight="1" x14ac:dyDescent="0.45">
      <c r="B156" s="80"/>
      <c r="C156" s="61"/>
      <c r="D156" s="92" t="s">
        <v>236</v>
      </c>
      <c r="E156" s="45"/>
      <c r="F156" s="43"/>
      <c r="G156" s="44"/>
      <c r="H156" s="44"/>
      <c r="I156" s="44"/>
      <c r="J156" s="45"/>
      <c r="K156" s="62"/>
    </row>
    <row r="157" spans="2:11" ht="15.75" customHeight="1" x14ac:dyDescent="0.45">
      <c r="B157" s="80"/>
      <c r="C157" s="163" t="s">
        <v>237</v>
      </c>
      <c r="D157" s="41"/>
      <c r="E157" s="41"/>
      <c r="F157" s="41"/>
      <c r="G157" s="41"/>
      <c r="H157" s="41"/>
      <c r="I157" s="41"/>
      <c r="J157" s="42"/>
      <c r="K157" s="38">
        <v>75</v>
      </c>
    </row>
    <row r="158" spans="2:11" ht="15.75" customHeight="1" x14ac:dyDescent="0.45">
      <c r="B158" s="48" t="s">
        <v>238</v>
      </c>
      <c r="C158" s="49"/>
      <c r="D158" s="49"/>
      <c r="E158" s="49"/>
      <c r="F158" s="49"/>
      <c r="G158" s="49"/>
      <c r="H158" s="49"/>
      <c r="I158" s="49"/>
      <c r="J158" s="49"/>
      <c r="K158" s="50"/>
    </row>
    <row r="159" spans="2:11" ht="15.75" customHeight="1" x14ac:dyDescent="0.45">
      <c r="B159" s="51" t="s">
        <v>239</v>
      </c>
      <c r="C159" s="52"/>
      <c r="D159" s="52"/>
      <c r="E159" s="52"/>
      <c r="F159" s="52"/>
      <c r="G159" s="52"/>
      <c r="H159" s="52"/>
      <c r="I159" s="52"/>
      <c r="J159" s="52"/>
      <c r="K159" s="53"/>
    </row>
    <row r="160" spans="2:11" ht="26.25" customHeight="1" x14ac:dyDescent="0.45">
      <c r="B160" s="84" t="s">
        <v>240</v>
      </c>
      <c r="C160" s="92" t="s">
        <v>241</v>
      </c>
      <c r="D160" s="45"/>
      <c r="E160" s="43" t="s">
        <v>242</v>
      </c>
      <c r="F160" s="44"/>
      <c r="G160" s="44"/>
      <c r="H160" s="44"/>
      <c r="I160" s="44"/>
      <c r="J160" s="44"/>
      <c r="K160" s="133"/>
    </row>
    <row r="161" spans="2:11" ht="26.25" customHeight="1" x14ac:dyDescent="0.45">
      <c r="B161" s="55"/>
      <c r="C161" s="93" t="s">
        <v>243</v>
      </c>
      <c r="D161" s="94"/>
      <c r="E161" s="164" t="s">
        <v>244</v>
      </c>
      <c r="F161" s="165"/>
      <c r="G161" s="94"/>
      <c r="H161" s="93" t="s">
        <v>245</v>
      </c>
      <c r="I161" s="94"/>
      <c r="J161" s="166" t="s">
        <v>246</v>
      </c>
      <c r="K161" s="167"/>
    </row>
    <row r="162" spans="2:11" ht="15.75" customHeight="1" x14ac:dyDescent="0.45">
      <c r="B162" s="55"/>
      <c r="C162" s="95" t="s">
        <v>247</v>
      </c>
      <c r="D162" s="42"/>
      <c r="E162" s="168" t="s">
        <v>248</v>
      </c>
      <c r="F162" s="169"/>
      <c r="G162" s="169"/>
      <c r="H162" s="169"/>
      <c r="I162" s="169"/>
      <c r="J162" s="169"/>
      <c r="K162" s="170"/>
    </row>
    <row r="163" spans="2:11" ht="25.5" customHeight="1" x14ac:dyDescent="0.45">
      <c r="B163" s="56"/>
      <c r="C163" s="96" t="s">
        <v>236</v>
      </c>
      <c r="D163" s="91"/>
      <c r="E163" s="171"/>
      <c r="F163" s="172"/>
      <c r="G163" s="172"/>
      <c r="H163" s="172"/>
      <c r="I163" s="172"/>
      <c r="J163" s="172"/>
      <c r="K163" s="173"/>
    </row>
    <row r="164" spans="2:11" ht="24.75" customHeight="1" x14ac:dyDescent="0.45">
      <c r="B164" s="82" t="s">
        <v>249</v>
      </c>
      <c r="C164" s="97" t="s">
        <v>250</v>
      </c>
      <c r="D164" s="59"/>
      <c r="E164" s="174"/>
      <c r="F164" s="49"/>
      <c r="G164" s="49"/>
      <c r="H164" s="49"/>
      <c r="I164" s="49"/>
      <c r="J164" s="49"/>
      <c r="K164" s="50"/>
    </row>
    <row r="165" spans="2:11" ht="78" customHeight="1" x14ac:dyDescent="0.45">
      <c r="B165" s="56"/>
      <c r="C165" s="98" t="s">
        <v>251</v>
      </c>
      <c r="D165" s="99"/>
      <c r="E165" s="176"/>
      <c r="F165" s="115"/>
      <c r="G165" s="115"/>
      <c r="H165" s="115"/>
      <c r="I165" s="115"/>
      <c r="J165" s="115"/>
      <c r="K165" s="177"/>
    </row>
    <row r="166" spans="2:11" ht="73.5" customHeight="1" x14ac:dyDescent="0.45">
      <c r="B166" s="84" t="s">
        <v>252</v>
      </c>
      <c r="C166" s="100" t="s">
        <v>253</v>
      </c>
      <c r="D166" s="101"/>
      <c r="E166" s="154" t="s">
        <v>254</v>
      </c>
      <c r="F166" s="110"/>
      <c r="G166" s="110"/>
      <c r="H166" s="110"/>
      <c r="I166" s="110"/>
      <c r="J166" s="110"/>
      <c r="K166" s="126"/>
    </row>
    <row r="167" spans="2:11" ht="41.25" customHeight="1" x14ac:dyDescent="0.45">
      <c r="B167" s="55"/>
      <c r="C167" s="87" t="s">
        <v>255</v>
      </c>
      <c r="D167" s="45"/>
      <c r="E167" s="76" t="str">
        <f ca="1">IFERROR(__xludf.DUMMYFUNCTION("GOOGLETRANSLATE(E166,""tr"",""en"")"),"Violations of academic integrity include, but are not limited to, cheating or attempted cheating, plagiarism, presenting false information or citations, facilitating dishonest acts by others, obtaining exams without permission, using previously completed "&amp;"work without informing the instructor, and altering the academic work of other students. Any violation of academic integrity is a serious academic offense and will result in consequences under the University's disciplinary rules.")</f>
        <v>Violations of academic integrity include, but are not limited to, cheating or attempted cheating, plagiarism, presenting false information or citations, facilitating dishonest acts by others, obtaining exams without permission, using previously completed work without informing the instructor, and altering the academic work of other students. Any violation of academic integrity is a serious academic offense and will result in consequences under the University's disciplinary rules.</v>
      </c>
      <c r="F167" s="44"/>
      <c r="G167" s="44"/>
      <c r="H167" s="44"/>
      <c r="I167" s="44"/>
      <c r="J167" s="44"/>
      <c r="K167" s="45"/>
    </row>
    <row r="168" spans="2:11" ht="15.75" customHeight="1" x14ac:dyDescent="0.45">
      <c r="B168" s="55"/>
      <c r="C168" s="88" t="s">
        <v>256</v>
      </c>
      <c r="D168" s="42"/>
      <c r="E168" s="153" t="s">
        <v>257</v>
      </c>
      <c r="F168" s="41"/>
      <c r="G168" s="41"/>
      <c r="H168" s="41"/>
      <c r="I168" s="41"/>
      <c r="J168" s="41"/>
      <c r="K168" s="128"/>
    </row>
    <row r="169" spans="2:11" ht="15.75" customHeight="1" x14ac:dyDescent="0.45">
      <c r="B169" s="55"/>
      <c r="C169" s="89" t="s">
        <v>258</v>
      </c>
      <c r="D169" s="45"/>
      <c r="E169" s="76" t="str">
        <f ca="1">IFERROR(__xludf.DUMMYFUNCTION("GOOGLETRANSLATE(E168,""tr"",""en"")"),"Appropriate conditions are provided for students with disabilities regarding the course delivery and evaluation of learning.")</f>
        <v>Appropriate conditions are provided for students with disabilities regarding the course delivery and evaluation of learning.</v>
      </c>
      <c r="F169" s="44"/>
      <c r="G169" s="44"/>
      <c r="H169" s="44"/>
      <c r="I169" s="44"/>
      <c r="J169" s="44"/>
      <c r="K169" s="45"/>
    </row>
    <row r="170" spans="2:11" ht="15.75" customHeight="1" x14ac:dyDescent="0.45">
      <c r="B170" s="55"/>
      <c r="C170" s="88" t="s">
        <v>259</v>
      </c>
      <c r="D170" s="42"/>
      <c r="E170" s="153" t="s">
        <v>260</v>
      </c>
      <c r="F170" s="41"/>
      <c r="G170" s="41"/>
      <c r="H170" s="41"/>
      <c r="I170" s="41"/>
      <c r="J170" s="41"/>
      <c r="K170" s="128"/>
    </row>
    <row r="171" spans="2:11" ht="15.75" customHeight="1" x14ac:dyDescent="0.45">
      <c r="B171" s="55"/>
      <c r="C171" s="87" t="s">
        <v>261</v>
      </c>
      <c r="D171" s="45"/>
      <c r="E171" s="76" t="str">
        <f ca="1">IFERROR(__xludf.DUMMYFUNCTION("GOOGLETRANSLATE(E170,""tr"",""en"")"),"The course does not require any special security measures.")</f>
        <v>The course does not require any special security measures.</v>
      </c>
      <c r="F171" s="44"/>
      <c r="G171" s="44"/>
      <c r="H171" s="44"/>
      <c r="I171" s="44"/>
      <c r="J171" s="44"/>
      <c r="K171" s="45"/>
    </row>
    <row r="172" spans="2:11" ht="30.75" customHeight="1" x14ac:dyDescent="0.45">
      <c r="B172" s="55"/>
      <c r="C172" s="88" t="s">
        <v>262</v>
      </c>
      <c r="D172" s="42"/>
      <c r="E172" s="153" t="s">
        <v>263</v>
      </c>
      <c r="F172" s="41"/>
      <c r="G172" s="41"/>
      <c r="H172" s="41"/>
      <c r="I172" s="41"/>
      <c r="J172" s="41"/>
      <c r="K172" s="128"/>
    </row>
    <row r="173" spans="2:11" ht="15.75" customHeight="1" x14ac:dyDescent="0.45">
      <c r="B173" s="56"/>
      <c r="C173" s="90" t="s">
        <v>264</v>
      </c>
      <c r="D173" s="91"/>
      <c r="E173" s="76" t="str">
        <f ca="1">IFERROR(__xludf.DUMMYFUNCTION("GOOGLETRANSLATE(E172,""tr"",""en"")"),"If necessary, the method of teaching the course may be changed during the semester by the faculty member, by informing the students.")</f>
        <v>If necessary, the method of teaching the course may be changed during the semester by the faculty member, by informing the students.</v>
      </c>
      <c r="F173" s="44"/>
      <c r="G173" s="44"/>
      <c r="H173" s="44"/>
      <c r="I173" s="44"/>
      <c r="J173" s="44"/>
      <c r="K173" s="45"/>
    </row>
    <row r="174" spans="2:11" ht="15.75" customHeight="1" x14ac:dyDescent="0.45">
      <c r="B174" s="1" t="s">
        <v>265</v>
      </c>
      <c r="C174" s="2"/>
      <c r="D174" s="2"/>
      <c r="E174" s="2"/>
      <c r="F174" s="2"/>
      <c r="G174" s="2"/>
      <c r="H174" s="2"/>
      <c r="I174" s="2"/>
      <c r="J174" s="2"/>
      <c r="K174" s="2"/>
    </row>
    <row r="175" spans="2:11" ht="15.75" customHeight="1" x14ac:dyDescent="0.45">
      <c r="B175" s="39"/>
      <c r="C175" s="2"/>
      <c r="D175" s="2"/>
      <c r="E175" s="2"/>
      <c r="F175" s="2"/>
      <c r="G175" s="2"/>
      <c r="H175" s="2"/>
      <c r="I175" s="2"/>
      <c r="J175" s="2"/>
      <c r="K175" s="2"/>
    </row>
    <row r="176" spans="2:11" ht="15.75" customHeight="1" x14ac:dyDescent="0.45">
      <c r="B176" s="175"/>
      <c r="C176" s="112"/>
      <c r="D176" s="112"/>
      <c r="E176" s="112"/>
      <c r="F176" s="112"/>
      <c r="G176" s="112"/>
      <c r="H176" s="112"/>
      <c r="I176" s="2"/>
      <c r="J176" s="2"/>
      <c r="K176" s="2"/>
    </row>
    <row r="177" spans="2:11" ht="15.75" customHeight="1" x14ac:dyDescent="0.45">
      <c r="B177" s="1"/>
      <c r="C177" s="2"/>
      <c r="D177" s="2"/>
      <c r="E177" s="2"/>
      <c r="F177" s="2"/>
      <c r="G177" s="2"/>
      <c r="H177" s="2"/>
      <c r="I177" s="2"/>
      <c r="J177" s="2"/>
      <c r="K177" s="2"/>
    </row>
    <row r="178" spans="2:11" ht="15.75" customHeight="1" x14ac:dyDescent="0.45">
      <c r="B178" s="1"/>
      <c r="C178" s="2"/>
      <c r="D178" s="2"/>
      <c r="E178" s="2"/>
      <c r="F178" s="2"/>
      <c r="G178" s="2"/>
      <c r="H178" s="2"/>
      <c r="I178" s="2"/>
      <c r="J178" s="2"/>
      <c r="K178" s="2"/>
    </row>
    <row r="179" spans="2:11" ht="15.75" customHeight="1" x14ac:dyDescent="0.45">
      <c r="B179" s="1"/>
      <c r="C179" s="2"/>
      <c r="D179" s="2"/>
      <c r="E179" s="2"/>
      <c r="F179" s="2"/>
      <c r="G179" s="2"/>
      <c r="H179" s="2"/>
      <c r="I179" s="2"/>
      <c r="J179" s="2"/>
      <c r="K179" s="2"/>
    </row>
    <row r="180" spans="2:11" ht="15.75" customHeight="1" x14ac:dyDescent="0.45">
      <c r="B180" s="1"/>
      <c r="C180" s="2"/>
      <c r="D180" s="2"/>
      <c r="E180" s="2"/>
      <c r="F180" s="2"/>
      <c r="G180" s="2"/>
      <c r="H180" s="2"/>
      <c r="I180" s="2"/>
      <c r="J180" s="2"/>
      <c r="K180" s="2"/>
    </row>
    <row r="181" spans="2:11" ht="15.75" customHeight="1" x14ac:dyDescent="0.45">
      <c r="B181" s="1"/>
      <c r="C181" s="2"/>
      <c r="D181" s="2"/>
      <c r="E181" s="2"/>
      <c r="F181" s="2"/>
      <c r="G181" s="2"/>
      <c r="H181" s="2"/>
      <c r="I181" s="2"/>
      <c r="J181" s="2"/>
      <c r="K181" s="2"/>
    </row>
    <row r="182" spans="2:11" ht="15.75" customHeight="1" x14ac:dyDescent="0.45">
      <c r="B182" s="1"/>
      <c r="C182" s="2"/>
      <c r="D182" s="2"/>
      <c r="E182" s="2"/>
      <c r="F182" s="2"/>
      <c r="G182" s="2"/>
      <c r="H182" s="2"/>
      <c r="I182" s="2"/>
      <c r="J182" s="2"/>
      <c r="K182" s="2"/>
    </row>
    <row r="183" spans="2:11" ht="15.75" customHeight="1" x14ac:dyDescent="0.45">
      <c r="B183" s="1"/>
      <c r="C183" s="2"/>
      <c r="D183" s="2"/>
      <c r="E183" s="2"/>
      <c r="F183" s="2"/>
      <c r="G183" s="2"/>
      <c r="H183" s="2"/>
      <c r="I183" s="2"/>
      <c r="J183" s="2"/>
      <c r="K183" s="2"/>
    </row>
    <row r="184" spans="2:11" ht="15.75" customHeight="1" x14ac:dyDescent="0.45">
      <c r="B184" s="1"/>
      <c r="C184" s="2"/>
      <c r="D184" s="2"/>
      <c r="E184" s="2"/>
      <c r="F184" s="2"/>
      <c r="G184" s="2"/>
      <c r="H184" s="2"/>
      <c r="I184" s="2"/>
      <c r="J184" s="2"/>
      <c r="K184" s="2"/>
    </row>
    <row r="185" spans="2:11" ht="15.75" customHeight="1" x14ac:dyDescent="0.45">
      <c r="B185" s="1"/>
      <c r="C185" s="2"/>
      <c r="D185" s="2"/>
      <c r="E185" s="2"/>
      <c r="F185" s="2"/>
      <c r="G185" s="2"/>
      <c r="H185" s="2"/>
      <c r="I185" s="2"/>
      <c r="J185" s="2"/>
      <c r="K185" s="2"/>
    </row>
    <row r="186" spans="2:11" ht="15.75" customHeight="1" x14ac:dyDescent="0.45">
      <c r="B186" s="1"/>
      <c r="C186" s="2"/>
      <c r="D186" s="2"/>
      <c r="E186" s="2"/>
      <c r="F186" s="2"/>
      <c r="G186" s="2"/>
      <c r="H186" s="2"/>
      <c r="I186" s="2"/>
      <c r="J186" s="2"/>
      <c r="K186" s="2"/>
    </row>
    <row r="187" spans="2:11" ht="15.75" customHeight="1" x14ac:dyDescent="0.45">
      <c r="B187" s="1"/>
      <c r="C187" s="2"/>
      <c r="D187" s="2"/>
      <c r="E187" s="2"/>
      <c r="F187" s="2"/>
      <c r="G187" s="2"/>
      <c r="H187" s="2"/>
      <c r="I187" s="2"/>
      <c r="J187" s="2"/>
      <c r="K187" s="2"/>
    </row>
    <row r="188" spans="2:11" ht="15.75" customHeight="1" x14ac:dyDescent="0.45">
      <c r="B188" s="1"/>
      <c r="C188" s="2"/>
      <c r="D188" s="2"/>
      <c r="E188" s="2"/>
      <c r="F188" s="2"/>
      <c r="G188" s="2"/>
      <c r="H188" s="2"/>
      <c r="I188" s="2"/>
      <c r="J188" s="2"/>
      <c r="K188" s="2"/>
    </row>
    <row r="189" spans="2:11" ht="15.75" customHeight="1" x14ac:dyDescent="0.45">
      <c r="B189" s="1"/>
      <c r="C189" s="2"/>
      <c r="D189" s="2"/>
      <c r="E189" s="2"/>
      <c r="F189" s="2"/>
      <c r="G189" s="2"/>
      <c r="H189" s="2"/>
      <c r="I189" s="2"/>
      <c r="J189" s="2"/>
      <c r="K189" s="2"/>
    </row>
    <row r="190" spans="2:11" ht="15.75" customHeight="1" x14ac:dyDescent="0.45">
      <c r="B190" s="1"/>
      <c r="C190" s="2"/>
      <c r="D190" s="2"/>
      <c r="E190" s="2"/>
      <c r="F190" s="2"/>
      <c r="G190" s="2"/>
      <c r="H190" s="2"/>
      <c r="I190" s="2"/>
      <c r="J190" s="2"/>
      <c r="K190" s="2"/>
    </row>
    <row r="191" spans="2:11" ht="15.75" customHeight="1" x14ac:dyDescent="0.45">
      <c r="B191" s="1"/>
      <c r="C191" s="2"/>
      <c r="D191" s="2"/>
      <c r="E191" s="2"/>
      <c r="F191" s="2"/>
      <c r="G191" s="2"/>
      <c r="H191" s="2"/>
      <c r="I191" s="2"/>
      <c r="J191" s="2"/>
      <c r="K191" s="2"/>
    </row>
    <row r="192" spans="2:11" ht="15.75" customHeight="1" x14ac:dyDescent="0.45">
      <c r="B192" s="1"/>
      <c r="C192" s="2"/>
      <c r="D192" s="2"/>
      <c r="E192" s="2"/>
      <c r="F192" s="2"/>
      <c r="G192" s="2"/>
      <c r="H192" s="2"/>
      <c r="I192" s="2"/>
      <c r="J192" s="2"/>
      <c r="K192" s="2"/>
    </row>
    <row r="193" spans="2:11" ht="15.75" customHeight="1" x14ac:dyDescent="0.45">
      <c r="B193" s="1"/>
      <c r="C193" s="2"/>
      <c r="D193" s="2"/>
      <c r="E193" s="2"/>
      <c r="F193" s="2"/>
      <c r="G193" s="2"/>
      <c r="H193" s="2"/>
      <c r="I193" s="2"/>
      <c r="J193" s="2"/>
      <c r="K193" s="2"/>
    </row>
    <row r="194" spans="2:11" ht="15.75" customHeight="1" x14ac:dyDescent="0.45">
      <c r="B194" s="1"/>
      <c r="C194" s="2"/>
      <c r="D194" s="2"/>
      <c r="E194" s="2"/>
      <c r="F194" s="2"/>
      <c r="G194" s="2"/>
      <c r="H194" s="2"/>
      <c r="I194" s="2"/>
      <c r="J194" s="2"/>
      <c r="K194" s="2"/>
    </row>
    <row r="195" spans="2:11" ht="15.75" customHeight="1" x14ac:dyDescent="0.45">
      <c r="B195" s="1"/>
      <c r="C195" s="2"/>
      <c r="D195" s="2"/>
      <c r="E195" s="2"/>
      <c r="F195" s="2"/>
      <c r="G195" s="2"/>
      <c r="H195" s="2"/>
      <c r="I195" s="2"/>
      <c r="J195" s="2"/>
      <c r="K195" s="2"/>
    </row>
    <row r="196" spans="2:11" ht="15.75" customHeight="1" x14ac:dyDescent="0.45">
      <c r="B196" s="1"/>
      <c r="C196" s="2"/>
      <c r="D196" s="2"/>
      <c r="E196" s="2"/>
      <c r="F196" s="2"/>
      <c r="G196" s="2"/>
      <c r="H196" s="2"/>
      <c r="I196" s="2"/>
      <c r="J196" s="2"/>
      <c r="K196" s="2"/>
    </row>
    <row r="197" spans="2:11" ht="15.75" customHeight="1" x14ac:dyDescent="0.45">
      <c r="B197" s="1"/>
      <c r="C197" s="2"/>
      <c r="D197" s="2"/>
      <c r="E197" s="2"/>
      <c r="F197" s="2"/>
      <c r="G197" s="2"/>
      <c r="H197" s="2"/>
      <c r="I197" s="2"/>
      <c r="J197" s="2"/>
      <c r="K197" s="2"/>
    </row>
    <row r="198" spans="2:11" ht="15.75" customHeight="1" x14ac:dyDescent="0.45">
      <c r="B198" s="1"/>
      <c r="C198" s="2"/>
      <c r="D198" s="2"/>
      <c r="E198" s="2"/>
      <c r="F198" s="2"/>
      <c r="G198" s="2"/>
      <c r="H198" s="2"/>
      <c r="I198" s="2"/>
      <c r="J198" s="2"/>
      <c r="K198" s="2"/>
    </row>
    <row r="199" spans="2:11" ht="15.75" customHeight="1" x14ac:dyDescent="0.45">
      <c r="B199" s="1"/>
      <c r="C199" s="2"/>
      <c r="D199" s="2"/>
      <c r="E199" s="2"/>
      <c r="F199" s="2"/>
      <c r="G199" s="2"/>
      <c r="H199" s="2"/>
      <c r="I199" s="2"/>
      <c r="J199" s="2"/>
      <c r="K199" s="2"/>
    </row>
    <row r="200" spans="2:11" ht="15.75" customHeight="1" x14ac:dyDescent="0.45">
      <c r="B200" s="1"/>
      <c r="C200" s="2"/>
      <c r="D200" s="2"/>
      <c r="E200" s="2"/>
      <c r="F200" s="2"/>
      <c r="G200" s="2"/>
      <c r="H200" s="2"/>
      <c r="I200" s="2"/>
      <c r="J200" s="2"/>
      <c r="K200" s="2"/>
    </row>
    <row r="201" spans="2:11" ht="15.75" customHeight="1" x14ac:dyDescent="0.45">
      <c r="B201" s="1"/>
      <c r="C201" s="2"/>
      <c r="D201" s="2"/>
      <c r="E201" s="2"/>
      <c r="F201" s="2"/>
      <c r="G201" s="2"/>
      <c r="H201" s="2"/>
      <c r="I201" s="2"/>
      <c r="J201" s="2"/>
      <c r="K201" s="2"/>
    </row>
    <row r="202" spans="2:11" ht="15.75" customHeight="1" x14ac:dyDescent="0.45">
      <c r="B202" s="1"/>
      <c r="C202" s="2"/>
      <c r="D202" s="2"/>
      <c r="E202" s="2"/>
      <c r="F202" s="2"/>
      <c r="G202" s="2"/>
      <c r="H202" s="2"/>
      <c r="I202" s="2"/>
      <c r="J202" s="2"/>
      <c r="K202" s="2"/>
    </row>
    <row r="203" spans="2:11" ht="15.75" customHeight="1" x14ac:dyDescent="0.45">
      <c r="B203" s="1"/>
      <c r="C203" s="2"/>
      <c r="D203" s="2"/>
      <c r="E203" s="2"/>
      <c r="F203" s="2"/>
      <c r="G203" s="2"/>
      <c r="H203" s="2"/>
      <c r="I203" s="2"/>
      <c r="J203" s="2"/>
      <c r="K203" s="2"/>
    </row>
    <row r="204" spans="2:11" ht="15.75" customHeight="1" x14ac:dyDescent="0.45">
      <c r="B204" s="1"/>
      <c r="C204" s="2"/>
      <c r="D204" s="2"/>
      <c r="E204" s="2"/>
      <c r="F204" s="2"/>
      <c r="G204" s="2"/>
      <c r="H204" s="2"/>
      <c r="I204" s="2"/>
      <c r="J204" s="2"/>
      <c r="K204" s="2"/>
    </row>
    <row r="205" spans="2:11" ht="15.75" customHeight="1" x14ac:dyDescent="0.45">
      <c r="B205" s="1"/>
      <c r="C205" s="2"/>
      <c r="D205" s="2"/>
      <c r="E205" s="2"/>
      <c r="F205" s="2"/>
      <c r="G205" s="2"/>
      <c r="H205" s="2"/>
      <c r="I205" s="2"/>
      <c r="J205" s="2"/>
      <c r="K205" s="2"/>
    </row>
    <row r="206" spans="2:11" ht="15.75" customHeight="1" x14ac:dyDescent="0.45">
      <c r="B206" s="1"/>
      <c r="C206" s="2"/>
      <c r="D206" s="2"/>
      <c r="E206" s="2"/>
      <c r="F206" s="2"/>
      <c r="G206" s="2"/>
      <c r="H206" s="2"/>
      <c r="I206" s="2"/>
      <c r="J206" s="2"/>
      <c r="K206" s="2"/>
    </row>
    <row r="207" spans="2:11" ht="15.75" customHeight="1" x14ac:dyDescent="0.45">
      <c r="B207" s="1"/>
      <c r="C207" s="2"/>
      <c r="D207" s="2"/>
      <c r="E207" s="2"/>
      <c r="F207" s="2"/>
      <c r="G207" s="2"/>
      <c r="H207" s="2"/>
      <c r="I207" s="2"/>
      <c r="J207" s="2"/>
      <c r="K207" s="2"/>
    </row>
    <row r="208" spans="2:11" ht="15.75" customHeight="1" x14ac:dyDescent="0.45">
      <c r="B208" s="1"/>
      <c r="C208" s="2"/>
      <c r="D208" s="2"/>
      <c r="E208" s="2"/>
      <c r="F208" s="2"/>
      <c r="G208" s="2"/>
      <c r="H208" s="2"/>
      <c r="I208" s="2"/>
      <c r="J208" s="2"/>
      <c r="K208" s="2"/>
    </row>
    <row r="209" spans="2:11" ht="15.75" customHeight="1" x14ac:dyDescent="0.45">
      <c r="B209" s="1"/>
      <c r="C209" s="2"/>
      <c r="D209" s="2"/>
      <c r="E209" s="2"/>
      <c r="F209" s="2"/>
      <c r="G209" s="2"/>
      <c r="H209" s="2"/>
      <c r="I209" s="2"/>
      <c r="J209" s="2"/>
      <c r="K209" s="2"/>
    </row>
    <row r="210" spans="2:11" ht="15.75" customHeight="1" x14ac:dyDescent="0.45">
      <c r="B210" s="1"/>
      <c r="C210" s="2"/>
      <c r="D210" s="2"/>
      <c r="E210" s="2"/>
      <c r="F210" s="2"/>
      <c r="G210" s="2"/>
      <c r="H210" s="2"/>
      <c r="I210" s="2"/>
      <c r="J210" s="2"/>
      <c r="K210" s="2"/>
    </row>
    <row r="211" spans="2:11" ht="15.75" customHeight="1" x14ac:dyDescent="0.45">
      <c r="B211" s="1"/>
      <c r="C211" s="2"/>
      <c r="D211" s="2"/>
      <c r="E211" s="2"/>
      <c r="F211" s="2"/>
      <c r="G211" s="2"/>
      <c r="H211" s="2"/>
      <c r="I211" s="2"/>
      <c r="J211" s="2"/>
      <c r="K211" s="2"/>
    </row>
    <row r="212" spans="2:11" ht="15.75" customHeight="1" x14ac:dyDescent="0.45">
      <c r="B212" s="1"/>
      <c r="C212" s="2"/>
      <c r="D212" s="2"/>
      <c r="E212" s="2"/>
      <c r="F212" s="2"/>
      <c r="G212" s="2"/>
      <c r="H212" s="2"/>
      <c r="I212" s="2"/>
      <c r="J212" s="2"/>
      <c r="K212" s="2"/>
    </row>
    <row r="213" spans="2:11" ht="15.75" customHeight="1" x14ac:dyDescent="0.45">
      <c r="B213" s="1"/>
      <c r="C213" s="2"/>
      <c r="D213" s="2"/>
      <c r="E213" s="2"/>
      <c r="F213" s="2"/>
      <c r="G213" s="2"/>
      <c r="H213" s="2"/>
      <c r="I213" s="2"/>
      <c r="J213" s="2"/>
      <c r="K213" s="2"/>
    </row>
    <row r="214" spans="2:11" ht="15.75" customHeight="1" x14ac:dyDescent="0.45">
      <c r="B214" s="1"/>
      <c r="C214" s="2"/>
      <c r="D214" s="2"/>
      <c r="E214" s="2"/>
      <c r="F214" s="2"/>
      <c r="G214" s="2"/>
      <c r="H214" s="2"/>
      <c r="I214" s="2"/>
      <c r="J214" s="2"/>
      <c r="K214" s="2"/>
    </row>
    <row r="215" spans="2:11" ht="15.75" customHeight="1" x14ac:dyDescent="0.45">
      <c r="B215" s="1"/>
      <c r="C215" s="2"/>
      <c r="D215" s="2"/>
      <c r="E215" s="2"/>
      <c r="F215" s="2"/>
      <c r="G215" s="2"/>
      <c r="H215" s="2"/>
      <c r="I215" s="2"/>
      <c r="J215" s="2"/>
      <c r="K215" s="2"/>
    </row>
    <row r="216" spans="2:11" ht="15.75" customHeight="1" x14ac:dyDescent="0.45">
      <c r="B216" s="1"/>
      <c r="C216" s="2"/>
      <c r="D216" s="2"/>
      <c r="E216" s="2"/>
      <c r="F216" s="2"/>
      <c r="G216" s="2"/>
      <c r="H216" s="2"/>
      <c r="I216" s="2"/>
      <c r="J216" s="2"/>
      <c r="K216" s="2"/>
    </row>
    <row r="217" spans="2:11" ht="15.75" customHeight="1" x14ac:dyDescent="0.45">
      <c r="B217" s="1"/>
      <c r="C217" s="2"/>
      <c r="D217" s="2"/>
      <c r="E217" s="2"/>
      <c r="F217" s="2"/>
      <c r="G217" s="2"/>
      <c r="H217" s="2"/>
      <c r="I217" s="2"/>
      <c r="J217" s="2"/>
      <c r="K217" s="2"/>
    </row>
    <row r="218" spans="2:11" ht="15.75" customHeight="1" x14ac:dyDescent="0.45">
      <c r="B218" s="1"/>
      <c r="C218" s="2"/>
      <c r="D218" s="2"/>
      <c r="E218" s="2"/>
      <c r="F218" s="2"/>
      <c r="G218" s="2"/>
      <c r="H218" s="2"/>
      <c r="I218" s="2"/>
      <c r="J218" s="2"/>
      <c r="K218" s="2"/>
    </row>
    <row r="219" spans="2:11" ht="15.75" customHeight="1" x14ac:dyDescent="0.45">
      <c r="B219" s="1"/>
      <c r="C219" s="2"/>
      <c r="D219" s="2"/>
      <c r="E219" s="2"/>
      <c r="F219" s="2"/>
      <c r="G219" s="2"/>
      <c r="H219" s="2"/>
      <c r="I219" s="2"/>
      <c r="J219" s="2"/>
      <c r="K219" s="2"/>
    </row>
    <row r="220" spans="2:11" ht="15.75" customHeight="1" x14ac:dyDescent="0.45">
      <c r="B220" s="1"/>
      <c r="C220" s="2"/>
      <c r="D220" s="2"/>
      <c r="E220" s="2"/>
      <c r="F220" s="2"/>
      <c r="G220" s="2"/>
      <c r="H220" s="2"/>
      <c r="I220" s="2"/>
      <c r="J220" s="2"/>
      <c r="K220" s="2"/>
    </row>
    <row r="221" spans="2:11" ht="15.75" customHeight="1" x14ac:dyDescent="0.45">
      <c r="B221" s="1"/>
      <c r="C221" s="2"/>
      <c r="D221" s="2"/>
      <c r="E221" s="2"/>
      <c r="F221" s="2"/>
      <c r="G221" s="2"/>
      <c r="H221" s="2"/>
      <c r="I221" s="2"/>
      <c r="J221" s="2"/>
      <c r="K221" s="2"/>
    </row>
    <row r="222" spans="2:11" ht="15.75" customHeight="1" x14ac:dyDescent="0.45">
      <c r="B222" s="1"/>
      <c r="C222" s="2"/>
      <c r="D222" s="2"/>
      <c r="E222" s="2"/>
      <c r="F222" s="2"/>
      <c r="G222" s="2"/>
      <c r="H222" s="2"/>
      <c r="I222" s="2"/>
      <c r="J222" s="2"/>
      <c r="K222" s="2"/>
    </row>
    <row r="223" spans="2:11" ht="15.75" customHeight="1" x14ac:dyDescent="0.45">
      <c r="B223" s="1"/>
      <c r="C223" s="2"/>
      <c r="D223" s="2"/>
      <c r="E223" s="2"/>
      <c r="F223" s="2"/>
      <c r="G223" s="2"/>
      <c r="H223" s="2"/>
      <c r="I223" s="2"/>
      <c r="J223" s="2"/>
      <c r="K223" s="2"/>
    </row>
    <row r="224" spans="2:11" ht="15.75" customHeight="1" x14ac:dyDescent="0.45">
      <c r="B224" s="1"/>
      <c r="C224" s="2"/>
      <c r="D224" s="2"/>
      <c r="E224" s="2"/>
      <c r="F224" s="2"/>
      <c r="G224" s="2"/>
      <c r="H224" s="2"/>
      <c r="I224" s="2"/>
      <c r="J224" s="2"/>
      <c r="K224" s="2"/>
    </row>
    <row r="225" spans="2:11" ht="15.75" customHeight="1" x14ac:dyDescent="0.45">
      <c r="B225" s="1"/>
      <c r="C225" s="2"/>
      <c r="D225" s="2"/>
      <c r="E225" s="2"/>
      <c r="F225" s="2"/>
      <c r="G225" s="2"/>
      <c r="H225" s="2"/>
      <c r="I225" s="2"/>
      <c r="J225" s="2"/>
      <c r="K225" s="2"/>
    </row>
    <row r="226" spans="2:11" ht="15.75" customHeight="1" x14ac:dyDescent="0.45">
      <c r="B226" s="1"/>
      <c r="C226" s="2"/>
      <c r="D226" s="2"/>
      <c r="E226" s="2"/>
      <c r="F226" s="2"/>
      <c r="G226" s="2"/>
      <c r="H226" s="2"/>
      <c r="I226" s="2"/>
      <c r="J226" s="2"/>
      <c r="K226" s="2"/>
    </row>
    <row r="227" spans="2:11" ht="15.75" customHeight="1" x14ac:dyDescent="0.45">
      <c r="B227" s="1"/>
      <c r="C227" s="2"/>
      <c r="D227" s="2"/>
      <c r="E227" s="2"/>
      <c r="F227" s="2"/>
      <c r="G227" s="2"/>
      <c r="H227" s="2"/>
      <c r="I227" s="2"/>
      <c r="J227" s="2"/>
      <c r="K227" s="2"/>
    </row>
    <row r="228" spans="2:11" ht="15.75" customHeight="1" x14ac:dyDescent="0.45">
      <c r="B228" s="1"/>
      <c r="C228" s="2"/>
      <c r="D228" s="2"/>
      <c r="E228" s="2"/>
      <c r="F228" s="2"/>
      <c r="G228" s="2"/>
      <c r="H228" s="2"/>
      <c r="I228" s="2"/>
      <c r="J228" s="2"/>
      <c r="K228" s="2"/>
    </row>
    <row r="229" spans="2:11" ht="15.75" customHeight="1" x14ac:dyDescent="0.45">
      <c r="B229" s="1"/>
      <c r="C229" s="2"/>
      <c r="D229" s="2"/>
      <c r="E229" s="2"/>
      <c r="F229" s="2"/>
      <c r="G229" s="2"/>
      <c r="H229" s="2"/>
      <c r="I229" s="2"/>
      <c r="J229" s="2"/>
      <c r="K229" s="2"/>
    </row>
    <row r="230" spans="2:11" ht="15.75" customHeight="1" x14ac:dyDescent="0.45">
      <c r="B230" s="1"/>
      <c r="C230" s="2"/>
      <c r="D230" s="2"/>
      <c r="E230" s="2"/>
      <c r="F230" s="2"/>
      <c r="G230" s="2"/>
      <c r="H230" s="2"/>
      <c r="I230" s="2"/>
      <c r="J230" s="2"/>
      <c r="K230" s="2"/>
    </row>
    <row r="231" spans="2:11" ht="15.75" customHeight="1" x14ac:dyDescent="0.45">
      <c r="B231" s="1"/>
      <c r="C231" s="2"/>
      <c r="D231" s="2"/>
      <c r="E231" s="2"/>
      <c r="F231" s="2"/>
      <c r="G231" s="2"/>
      <c r="H231" s="2"/>
      <c r="I231" s="2"/>
      <c r="J231" s="2"/>
      <c r="K231" s="2"/>
    </row>
    <row r="232" spans="2:11" ht="15.75" customHeight="1" x14ac:dyDescent="0.45">
      <c r="B232" s="1"/>
      <c r="C232" s="2"/>
      <c r="D232" s="2"/>
      <c r="E232" s="2"/>
      <c r="F232" s="2"/>
      <c r="G232" s="2"/>
      <c r="H232" s="2"/>
      <c r="I232" s="2"/>
      <c r="J232" s="2"/>
      <c r="K232" s="2"/>
    </row>
    <row r="233" spans="2:11" ht="15.75" customHeight="1" x14ac:dyDescent="0.45">
      <c r="B233" s="1"/>
      <c r="C233" s="2"/>
      <c r="D233" s="2"/>
      <c r="E233" s="2"/>
      <c r="F233" s="2"/>
      <c r="G233" s="2"/>
      <c r="H233" s="2"/>
      <c r="I233" s="2"/>
      <c r="J233" s="2"/>
      <c r="K233" s="2"/>
    </row>
    <row r="234" spans="2:11" ht="15.75" customHeight="1" x14ac:dyDescent="0.45">
      <c r="B234" s="1"/>
      <c r="C234" s="2"/>
      <c r="D234" s="2"/>
      <c r="E234" s="2"/>
      <c r="F234" s="2"/>
      <c r="G234" s="2"/>
      <c r="H234" s="2"/>
      <c r="I234" s="2"/>
      <c r="J234" s="2"/>
      <c r="K234" s="2"/>
    </row>
    <row r="235" spans="2:11" ht="15.75" customHeight="1" x14ac:dyDescent="0.45">
      <c r="B235" s="1"/>
      <c r="C235" s="2"/>
      <c r="D235" s="2"/>
      <c r="E235" s="2"/>
      <c r="F235" s="2"/>
      <c r="G235" s="2"/>
      <c r="H235" s="2"/>
      <c r="I235" s="2"/>
      <c r="J235" s="2"/>
      <c r="K235" s="2"/>
    </row>
    <row r="236" spans="2:11" ht="15.75" customHeight="1" x14ac:dyDescent="0.45">
      <c r="B236" s="1"/>
      <c r="C236" s="2"/>
      <c r="D236" s="2"/>
      <c r="E236" s="2"/>
      <c r="F236" s="2"/>
      <c r="G236" s="2"/>
      <c r="H236" s="2"/>
      <c r="I236" s="2"/>
      <c r="J236" s="2"/>
      <c r="K236" s="2"/>
    </row>
    <row r="237" spans="2:11" ht="15.75" customHeight="1" x14ac:dyDescent="0.45">
      <c r="B237" s="1"/>
      <c r="C237" s="2"/>
      <c r="D237" s="2"/>
      <c r="E237" s="2"/>
      <c r="F237" s="2"/>
      <c r="G237" s="2"/>
      <c r="H237" s="2"/>
      <c r="I237" s="2"/>
      <c r="J237" s="2"/>
      <c r="K237" s="2"/>
    </row>
    <row r="238" spans="2:11" ht="15.75" customHeight="1" x14ac:dyDescent="0.45">
      <c r="B238" s="1"/>
      <c r="C238" s="2"/>
      <c r="D238" s="2"/>
      <c r="E238" s="2"/>
      <c r="F238" s="2"/>
      <c r="G238" s="2"/>
      <c r="H238" s="2"/>
      <c r="I238" s="2"/>
      <c r="J238" s="2"/>
      <c r="K238" s="2"/>
    </row>
    <row r="239" spans="2:11" ht="15.75" customHeight="1" x14ac:dyDescent="0.45">
      <c r="B239" s="1"/>
      <c r="C239" s="2"/>
      <c r="D239" s="2"/>
      <c r="E239" s="2"/>
      <c r="F239" s="2"/>
      <c r="G239" s="2"/>
      <c r="H239" s="2"/>
      <c r="I239" s="2"/>
      <c r="J239" s="2"/>
      <c r="K239" s="2"/>
    </row>
    <row r="240" spans="2:11" ht="15.75" customHeight="1" x14ac:dyDescent="0.45">
      <c r="B240" s="1"/>
      <c r="C240" s="2"/>
      <c r="D240" s="2"/>
      <c r="E240" s="2"/>
      <c r="F240" s="2"/>
      <c r="G240" s="2"/>
      <c r="H240" s="2"/>
      <c r="I240" s="2"/>
      <c r="J240" s="2"/>
      <c r="K240" s="2"/>
    </row>
    <row r="241" spans="2:11" ht="15.75" customHeight="1" x14ac:dyDescent="0.45">
      <c r="B241" s="1"/>
      <c r="C241" s="2"/>
      <c r="D241" s="2"/>
      <c r="E241" s="2"/>
      <c r="F241" s="2"/>
      <c r="G241" s="2"/>
      <c r="H241" s="2"/>
      <c r="I241" s="2"/>
      <c r="J241" s="2"/>
      <c r="K241" s="2"/>
    </row>
    <row r="242" spans="2:11" ht="15.75" customHeight="1" x14ac:dyDescent="0.45">
      <c r="B242" s="1"/>
      <c r="C242" s="2"/>
      <c r="D242" s="2"/>
      <c r="E242" s="2"/>
      <c r="F242" s="2"/>
      <c r="G242" s="2"/>
      <c r="H242" s="2"/>
      <c r="I242" s="2"/>
      <c r="J242" s="2"/>
      <c r="K242" s="2"/>
    </row>
    <row r="243" spans="2:11" ht="15.75" customHeight="1" x14ac:dyDescent="0.45">
      <c r="B243" s="1"/>
      <c r="C243" s="2"/>
      <c r="D243" s="2"/>
      <c r="E243" s="2"/>
      <c r="F243" s="2"/>
      <c r="G243" s="2"/>
      <c r="H243" s="2"/>
      <c r="I243" s="2"/>
      <c r="J243" s="2"/>
      <c r="K243" s="2"/>
    </row>
    <row r="244" spans="2:11" ht="15.75" customHeight="1" x14ac:dyDescent="0.45">
      <c r="B244" s="1"/>
      <c r="C244" s="2"/>
      <c r="D244" s="2"/>
      <c r="E244" s="2"/>
      <c r="F244" s="2"/>
      <c r="G244" s="2"/>
      <c r="H244" s="2"/>
      <c r="I244" s="2"/>
      <c r="J244" s="2"/>
      <c r="K244" s="2"/>
    </row>
    <row r="245" spans="2:11" ht="15.75" customHeight="1" x14ac:dyDescent="0.45">
      <c r="B245" s="1"/>
      <c r="C245" s="2"/>
      <c r="D245" s="2"/>
      <c r="E245" s="2"/>
      <c r="F245" s="2"/>
      <c r="G245" s="2"/>
      <c r="H245" s="2"/>
      <c r="I245" s="2"/>
      <c r="J245" s="2"/>
      <c r="K245" s="2"/>
    </row>
    <row r="246" spans="2:11" ht="15.75" customHeight="1" x14ac:dyDescent="0.45">
      <c r="B246" s="1"/>
      <c r="C246" s="2"/>
      <c r="D246" s="2"/>
      <c r="E246" s="2"/>
      <c r="F246" s="2"/>
      <c r="G246" s="2"/>
      <c r="H246" s="2"/>
      <c r="I246" s="2"/>
      <c r="J246" s="2"/>
      <c r="K246" s="2"/>
    </row>
    <row r="247" spans="2:11" ht="15.75" customHeight="1" x14ac:dyDescent="0.45">
      <c r="B247" s="1"/>
      <c r="C247" s="2"/>
      <c r="D247" s="2"/>
      <c r="E247" s="2"/>
      <c r="F247" s="2"/>
      <c r="G247" s="2"/>
      <c r="H247" s="2"/>
      <c r="I247" s="2"/>
      <c r="J247" s="2"/>
      <c r="K247" s="2"/>
    </row>
    <row r="248" spans="2:11" ht="15.75" customHeight="1" x14ac:dyDescent="0.45">
      <c r="B248" s="1"/>
      <c r="C248" s="2"/>
      <c r="D248" s="2"/>
      <c r="E248" s="2"/>
      <c r="F248" s="2"/>
      <c r="G248" s="2"/>
      <c r="H248" s="2"/>
      <c r="I248" s="2"/>
      <c r="J248" s="2"/>
      <c r="K248" s="2"/>
    </row>
    <row r="249" spans="2:11" ht="15.75" customHeight="1" x14ac:dyDescent="0.45">
      <c r="B249" s="1"/>
      <c r="C249" s="2"/>
      <c r="D249" s="2"/>
      <c r="E249" s="2"/>
      <c r="F249" s="2"/>
      <c r="G249" s="2"/>
      <c r="H249" s="2"/>
      <c r="I249" s="2"/>
      <c r="J249" s="2"/>
      <c r="K249" s="2"/>
    </row>
    <row r="250" spans="2:11" ht="15.75" customHeight="1" x14ac:dyDescent="0.45">
      <c r="B250" s="1"/>
      <c r="C250" s="2"/>
      <c r="D250" s="2"/>
      <c r="E250" s="2"/>
      <c r="F250" s="2"/>
      <c r="G250" s="2"/>
      <c r="H250" s="2"/>
      <c r="I250" s="2"/>
      <c r="J250" s="2"/>
      <c r="K250" s="2"/>
    </row>
    <row r="251" spans="2:11" ht="15.75" customHeight="1" x14ac:dyDescent="0.45">
      <c r="B251" s="1"/>
      <c r="C251" s="2"/>
      <c r="D251" s="2"/>
      <c r="E251" s="2"/>
      <c r="F251" s="2"/>
      <c r="G251" s="2"/>
      <c r="H251" s="2"/>
      <c r="I251" s="2"/>
      <c r="J251" s="2"/>
      <c r="K251" s="2"/>
    </row>
    <row r="252" spans="2:11" ht="15.75" customHeight="1" x14ac:dyDescent="0.45">
      <c r="B252" s="1"/>
      <c r="C252" s="2"/>
      <c r="D252" s="2"/>
      <c r="E252" s="2"/>
      <c r="F252" s="2"/>
      <c r="G252" s="2"/>
      <c r="H252" s="2"/>
      <c r="I252" s="2"/>
      <c r="J252" s="2"/>
      <c r="K252" s="2"/>
    </row>
    <row r="253" spans="2:11" ht="15.75" customHeight="1" x14ac:dyDescent="0.45">
      <c r="B253" s="1"/>
      <c r="C253" s="2"/>
      <c r="D253" s="2"/>
      <c r="E253" s="2"/>
      <c r="F253" s="2"/>
      <c r="G253" s="2"/>
      <c r="H253" s="2"/>
      <c r="I253" s="2"/>
      <c r="J253" s="2"/>
      <c r="K253" s="2"/>
    </row>
    <row r="254" spans="2:11" ht="15.75" customHeight="1" x14ac:dyDescent="0.45">
      <c r="B254" s="1"/>
      <c r="C254" s="2"/>
      <c r="D254" s="2"/>
      <c r="E254" s="2"/>
      <c r="F254" s="2"/>
      <c r="G254" s="2"/>
      <c r="H254" s="2"/>
      <c r="I254" s="2"/>
      <c r="J254" s="2"/>
      <c r="K254" s="2"/>
    </row>
    <row r="255" spans="2:11" ht="15.75" customHeight="1" x14ac:dyDescent="0.45">
      <c r="B255" s="1"/>
      <c r="C255" s="2"/>
      <c r="D255" s="2"/>
      <c r="E255" s="2"/>
      <c r="F255" s="2"/>
      <c r="G255" s="2"/>
      <c r="H255" s="2"/>
      <c r="I255" s="2"/>
      <c r="J255" s="2"/>
      <c r="K255" s="2"/>
    </row>
    <row r="256" spans="2:11" ht="15.75" customHeight="1" x14ac:dyDescent="0.45">
      <c r="B256" s="1"/>
      <c r="C256" s="2"/>
      <c r="D256" s="2"/>
      <c r="E256" s="2"/>
      <c r="F256" s="2"/>
      <c r="G256" s="2"/>
      <c r="H256" s="2"/>
      <c r="I256" s="2"/>
      <c r="J256" s="2"/>
      <c r="K256" s="2"/>
    </row>
    <row r="257" spans="2:11" ht="15.75" customHeight="1" x14ac:dyDescent="0.45">
      <c r="B257" s="1"/>
      <c r="C257" s="2"/>
      <c r="D257" s="2"/>
      <c r="E257" s="2"/>
      <c r="F257" s="2"/>
      <c r="G257" s="2"/>
      <c r="H257" s="2"/>
      <c r="I257" s="2"/>
      <c r="J257" s="2"/>
      <c r="K257" s="2"/>
    </row>
    <row r="258" spans="2:11" ht="15.75" customHeight="1" x14ac:dyDescent="0.45">
      <c r="B258" s="1"/>
      <c r="C258" s="2"/>
      <c r="D258" s="2"/>
      <c r="E258" s="2"/>
      <c r="F258" s="2"/>
      <c r="G258" s="2"/>
      <c r="H258" s="2"/>
      <c r="I258" s="2"/>
      <c r="J258" s="2"/>
      <c r="K258" s="2"/>
    </row>
    <row r="259" spans="2:11" ht="15.75" customHeight="1" x14ac:dyDescent="0.45">
      <c r="B259" s="1"/>
      <c r="C259" s="2"/>
      <c r="D259" s="2"/>
      <c r="E259" s="2"/>
      <c r="F259" s="2"/>
      <c r="G259" s="2"/>
      <c r="H259" s="2"/>
      <c r="I259" s="2"/>
      <c r="J259" s="2"/>
      <c r="K259" s="2"/>
    </row>
    <row r="260" spans="2:11" ht="15.75" customHeight="1" x14ac:dyDescent="0.45">
      <c r="B260" s="1"/>
      <c r="C260" s="2"/>
      <c r="D260" s="2"/>
      <c r="E260" s="2"/>
      <c r="F260" s="2"/>
      <c r="G260" s="2"/>
      <c r="H260" s="2"/>
      <c r="I260" s="2"/>
      <c r="J260" s="2"/>
      <c r="K260" s="2"/>
    </row>
    <row r="261" spans="2:11" ht="15.75" customHeight="1" x14ac:dyDescent="0.45">
      <c r="B261" s="1"/>
      <c r="C261" s="2"/>
      <c r="D261" s="2"/>
      <c r="E261" s="2"/>
      <c r="F261" s="2"/>
      <c r="G261" s="2"/>
      <c r="H261" s="2"/>
      <c r="I261" s="2"/>
      <c r="J261" s="2"/>
      <c r="K261" s="2"/>
    </row>
    <row r="262" spans="2:11" ht="15.75" customHeight="1" x14ac:dyDescent="0.45">
      <c r="B262" s="1"/>
      <c r="C262" s="2"/>
      <c r="D262" s="2"/>
      <c r="E262" s="2"/>
      <c r="F262" s="2"/>
      <c r="G262" s="2"/>
      <c r="H262" s="2"/>
      <c r="I262" s="2"/>
      <c r="J262" s="2"/>
      <c r="K262" s="2"/>
    </row>
    <row r="263" spans="2:11" ht="15.75" customHeight="1" x14ac:dyDescent="0.45">
      <c r="B263" s="1"/>
      <c r="C263" s="2"/>
      <c r="D263" s="2"/>
      <c r="E263" s="2"/>
      <c r="F263" s="2"/>
      <c r="G263" s="2"/>
      <c r="H263" s="2"/>
      <c r="I263" s="2"/>
      <c r="J263" s="2"/>
      <c r="K263" s="2"/>
    </row>
    <row r="264" spans="2:11" ht="15.75" customHeight="1" x14ac:dyDescent="0.45">
      <c r="B264" s="1"/>
      <c r="C264" s="2"/>
      <c r="D264" s="2"/>
      <c r="E264" s="2"/>
      <c r="F264" s="2"/>
      <c r="G264" s="2"/>
      <c r="H264" s="2"/>
      <c r="I264" s="2"/>
      <c r="J264" s="2"/>
      <c r="K264" s="2"/>
    </row>
    <row r="265" spans="2:11" ht="15.75" customHeight="1" x14ac:dyDescent="0.45">
      <c r="B265" s="1"/>
      <c r="C265" s="2"/>
      <c r="D265" s="2"/>
      <c r="E265" s="2"/>
      <c r="F265" s="2"/>
      <c r="G265" s="2"/>
      <c r="H265" s="2"/>
      <c r="I265" s="2"/>
      <c r="J265" s="2"/>
      <c r="K265" s="2"/>
    </row>
    <row r="266" spans="2:11" ht="15.75" customHeight="1" x14ac:dyDescent="0.45">
      <c r="B266" s="1"/>
      <c r="C266" s="2"/>
      <c r="D266" s="2"/>
      <c r="E266" s="2"/>
      <c r="F266" s="2"/>
      <c r="G266" s="2"/>
      <c r="H266" s="2"/>
      <c r="I266" s="2"/>
      <c r="J266" s="2"/>
      <c r="K266" s="2"/>
    </row>
    <row r="267" spans="2:11" ht="15.75" customHeight="1" x14ac:dyDescent="0.45">
      <c r="B267" s="1"/>
      <c r="C267" s="2"/>
      <c r="D267" s="2"/>
      <c r="E267" s="2"/>
      <c r="F267" s="2"/>
      <c r="G267" s="2"/>
      <c r="H267" s="2"/>
      <c r="I267" s="2"/>
      <c r="J267" s="2"/>
      <c r="K267" s="2"/>
    </row>
    <row r="268" spans="2:11" ht="15.75" customHeight="1" x14ac:dyDescent="0.45">
      <c r="B268" s="1"/>
      <c r="C268" s="2"/>
      <c r="D268" s="2"/>
      <c r="E268" s="2"/>
      <c r="F268" s="2"/>
      <c r="G268" s="2"/>
      <c r="H268" s="2"/>
      <c r="I268" s="2"/>
      <c r="J268" s="2"/>
      <c r="K268" s="2"/>
    </row>
    <row r="269" spans="2:11" ht="15.75" customHeight="1" x14ac:dyDescent="0.45">
      <c r="B269" s="1"/>
      <c r="C269" s="2"/>
      <c r="D269" s="2"/>
      <c r="E269" s="2"/>
      <c r="F269" s="2"/>
      <c r="G269" s="2"/>
      <c r="H269" s="2"/>
      <c r="I269" s="2"/>
      <c r="J269" s="2"/>
      <c r="K269" s="2"/>
    </row>
    <row r="270" spans="2:11" ht="15.75" customHeight="1" x14ac:dyDescent="0.45">
      <c r="B270" s="1"/>
      <c r="C270" s="2"/>
      <c r="D270" s="2"/>
      <c r="E270" s="2"/>
      <c r="F270" s="2"/>
      <c r="G270" s="2"/>
      <c r="H270" s="2"/>
      <c r="I270" s="2"/>
      <c r="J270" s="2"/>
      <c r="K270" s="2"/>
    </row>
    <row r="271" spans="2:11" ht="15.75" customHeight="1" x14ac:dyDescent="0.45">
      <c r="B271" s="1"/>
      <c r="C271" s="2"/>
      <c r="D271" s="2"/>
      <c r="E271" s="2"/>
      <c r="F271" s="2"/>
      <c r="G271" s="2"/>
      <c r="H271" s="2"/>
      <c r="I271" s="2"/>
      <c r="J271" s="2"/>
      <c r="K271" s="2"/>
    </row>
    <row r="272" spans="2:11" ht="15.75" customHeight="1" x14ac:dyDescent="0.45">
      <c r="B272" s="1"/>
      <c r="C272" s="2"/>
      <c r="D272" s="2"/>
      <c r="E272" s="2"/>
      <c r="F272" s="2"/>
      <c r="G272" s="2"/>
      <c r="H272" s="2"/>
      <c r="I272" s="2"/>
      <c r="J272" s="2"/>
      <c r="K272" s="2"/>
    </row>
    <row r="273" spans="2:11" ht="15.75" customHeight="1" x14ac:dyDescent="0.45">
      <c r="B273" s="1"/>
      <c r="C273" s="2"/>
      <c r="D273" s="2"/>
      <c r="E273" s="2"/>
      <c r="F273" s="2"/>
      <c r="G273" s="2"/>
      <c r="H273" s="2"/>
      <c r="I273" s="2"/>
      <c r="J273" s="2"/>
      <c r="K273" s="2"/>
    </row>
    <row r="274" spans="2:11" ht="15.75" customHeight="1" x14ac:dyDescent="0.45">
      <c r="B274" s="1"/>
      <c r="C274" s="2"/>
      <c r="D274" s="2"/>
      <c r="E274" s="2"/>
      <c r="F274" s="2"/>
      <c r="G274" s="2"/>
      <c r="H274" s="2"/>
      <c r="I274" s="2"/>
      <c r="J274" s="2"/>
      <c r="K274" s="2"/>
    </row>
    <row r="275" spans="2:11" ht="15.75" customHeight="1" x14ac:dyDescent="0.45">
      <c r="B275" s="1"/>
      <c r="C275" s="2"/>
      <c r="D275" s="2"/>
      <c r="E275" s="2"/>
      <c r="F275" s="2"/>
      <c r="G275" s="2"/>
      <c r="H275" s="2"/>
      <c r="I275" s="2"/>
      <c r="J275" s="2"/>
      <c r="K275" s="2"/>
    </row>
    <row r="276" spans="2:11" ht="15.75" customHeight="1" x14ac:dyDescent="0.45">
      <c r="B276" s="1"/>
      <c r="C276" s="2"/>
      <c r="D276" s="2"/>
      <c r="E276" s="2"/>
      <c r="F276" s="2"/>
      <c r="G276" s="2"/>
      <c r="H276" s="2"/>
      <c r="I276" s="2"/>
      <c r="J276" s="2"/>
      <c r="K276" s="2"/>
    </row>
    <row r="277" spans="2:11" ht="15.75" customHeight="1" x14ac:dyDescent="0.45">
      <c r="B277" s="1"/>
      <c r="C277" s="2"/>
      <c r="D277" s="2"/>
      <c r="E277" s="2"/>
      <c r="F277" s="2"/>
      <c r="G277" s="2"/>
      <c r="H277" s="2"/>
      <c r="I277" s="2"/>
      <c r="J277" s="2"/>
      <c r="K277" s="2"/>
    </row>
    <row r="278" spans="2:11" ht="15.75" customHeight="1" x14ac:dyDescent="0.45">
      <c r="B278" s="1"/>
      <c r="C278" s="2"/>
      <c r="D278" s="2"/>
      <c r="E278" s="2"/>
      <c r="F278" s="2"/>
      <c r="G278" s="2"/>
      <c r="H278" s="2"/>
      <c r="I278" s="2"/>
      <c r="J278" s="2"/>
      <c r="K278" s="2"/>
    </row>
    <row r="279" spans="2:11" ht="15.75" customHeight="1" x14ac:dyDescent="0.45">
      <c r="B279" s="1"/>
      <c r="C279" s="2"/>
      <c r="D279" s="2"/>
      <c r="E279" s="2"/>
      <c r="F279" s="2"/>
      <c r="G279" s="2"/>
      <c r="H279" s="2"/>
      <c r="I279" s="2"/>
      <c r="J279" s="2"/>
      <c r="K279" s="2"/>
    </row>
    <row r="280" spans="2:11" ht="15.75" customHeight="1" x14ac:dyDescent="0.45">
      <c r="B280" s="1"/>
      <c r="C280" s="2"/>
      <c r="D280" s="2"/>
      <c r="E280" s="2"/>
      <c r="F280" s="2"/>
      <c r="G280" s="2"/>
      <c r="H280" s="2"/>
      <c r="I280" s="2"/>
      <c r="J280" s="2"/>
      <c r="K280" s="2"/>
    </row>
    <row r="281" spans="2:11" ht="15.75" customHeight="1" x14ac:dyDescent="0.45">
      <c r="B281" s="1"/>
      <c r="C281" s="2"/>
      <c r="D281" s="2"/>
      <c r="E281" s="2"/>
      <c r="F281" s="2"/>
      <c r="G281" s="2"/>
      <c r="H281" s="2"/>
      <c r="I281" s="2"/>
      <c r="J281" s="2"/>
      <c r="K281" s="2"/>
    </row>
    <row r="282" spans="2:11" ht="15.75" customHeight="1" x14ac:dyDescent="0.45">
      <c r="B282" s="1"/>
      <c r="C282" s="2"/>
      <c r="D282" s="2"/>
      <c r="E282" s="2"/>
      <c r="F282" s="2"/>
      <c r="G282" s="2"/>
      <c r="H282" s="2"/>
      <c r="I282" s="2"/>
      <c r="J282" s="2"/>
      <c r="K282" s="2"/>
    </row>
    <row r="283" spans="2:11" ht="15.75" customHeight="1" x14ac:dyDescent="0.45">
      <c r="B283" s="1"/>
      <c r="C283" s="2"/>
      <c r="D283" s="2"/>
      <c r="E283" s="2"/>
      <c r="F283" s="2"/>
      <c r="G283" s="2"/>
      <c r="H283" s="2"/>
      <c r="I283" s="2"/>
      <c r="J283" s="2"/>
      <c r="K283" s="2"/>
    </row>
    <row r="284" spans="2:11" ht="15.75" customHeight="1" x14ac:dyDescent="0.45">
      <c r="B284" s="1"/>
      <c r="C284" s="2"/>
      <c r="D284" s="2"/>
      <c r="E284" s="2"/>
      <c r="F284" s="2"/>
      <c r="G284" s="2"/>
      <c r="H284" s="2"/>
      <c r="I284" s="2"/>
      <c r="J284" s="2"/>
      <c r="K284" s="2"/>
    </row>
    <row r="285" spans="2:11" ht="15.75" customHeight="1" x14ac:dyDescent="0.45">
      <c r="B285" s="1"/>
      <c r="C285" s="2"/>
      <c r="D285" s="2"/>
      <c r="E285" s="2"/>
      <c r="F285" s="2"/>
      <c r="G285" s="2"/>
      <c r="H285" s="2"/>
      <c r="I285" s="2"/>
      <c r="J285" s="2"/>
      <c r="K285" s="2"/>
    </row>
    <row r="286" spans="2:11" ht="15.75" customHeight="1" x14ac:dyDescent="0.45">
      <c r="B286" s="1"/>
      <c r="C286" s="2"/>
      <c r="D286" s="2"/>
      <c r="E286" s="2"/>
      <c r="F286" s="2"/>
      <c r="G286" s="2"/>
      <c r="H286" s="2"/>
      <c r="I286" s="2"/>
      <c r="J286" s="2"/>
      <c r="K286" s="2"/>
    </row>
    <row r="287" spans="2:11" ht="15.75" customHeight="1" x14ac:dyDescent="0.45">
      <c r="B287" s="1"/>
      <c r="C287" s="2"/>
      <c r="D287" s="2"/>
      <c r="E287" s="2"/>
      <c r="F287" s="2"/>
      <c r="G287" s="2"/>
      <c r="H287" s="2"/>
      <c r="I287" s="2"/>
      <c r="J287" s="2"/>
      <c r="K287" s="2"/>
    </row>
    <row r="288" spans="2:11" ht="15.75" customHeight="1" x14ac:dyDescent="0.45">
      <c r="B288" s="1"/>
      <c r="C288" s="2"/>
      <c r="D288" s="2"/>
      <c r="E288" s="2"/>
      <c r="F288" s="2"/>
      <c r="G288" s="2"/>
      <c r="H288" s="2"/>
      <c r="I288" s="2"/>
      <c r="J288" s="2"/>
      <c r="K288" s="2"/>
    </row>
    <row r="289" spans="2:11" ht="15.75" customHeight="1" x14ac:dyDescent="0.45">
      <c r="B289" s="1"/>
      <c r="C289" s="2"/>
      <c r="D289" s="2"/>
      <c r="E289" s="2"/>
      <c r="F289" s="2"/>
      <c r="G289" s="2"/>
      <c r="H289" s="2"/>
      <c r="I289" s="2"/>
      <c r="J289" s="2"/>
      <c r="K289" s="2"/>
    </row>
    <row r="290" spans="2:11" ht="15.75" customHeight="1" x14ac:dyDescent="0.45">
      <c r="B290" s="1"/>
      <c r="C290" s="2"/>
      <c r="D290" s="2"/>
      <c r="E290" s="2"/>
      <c r="F290" s="2"/>
      <c r="G290" s="2"/>
      <c r="H290" s="2"/>
      <c r="I290" s="2"/>
      <c r="J290" s="2"/>
      <c r="K290" s="2"/>
    </row>
    <row r="291" spans="2:11" ht="15.75" customHeight="1" x14ac:dyDescent="0.45">
      <c r="B291" s="1"/>
      <c r="C291" s="2"/>
      <c r="D291" s="2"/>
      <c r="E291" s="2"/>
      <c r="F291" s="2"/>
      <c r="G291" s="2"/>
      <c r="H291" s="2"/>
      <c r="I291" s="2"/>
      <c r="J291" s="2"/>
      <c r="K291" s="2"/>
    </row>
    <row r="292" spans="2:11" ht="15.75" customHeight="1" x14ac:dyDescent="0.45">
      <c r="B292" s="1"/>
      <c r="C292" s="2"/>
      <c r="D292" s="2"/>
      <c r="E292" s="2"/>
      <c r="F292" s="2"/>
      <c r="G292" s="2"/>
      <c r="H292" s="2"/>
      <c r="I292" s="2"/>
      <c r="J292" s="2"/>
      <c r="K292" s="2"/>
    </row>
    <row r="293" spans="2:11" ht="15.75" customHeight="1" x14ac:dyDescent="0.45">
      <c r="B293" s="1"/>
      <c r="C293" s="2"/>
      <c r="D293" s="2"/>
      <c r="E293" s="2"/>
      <c r="F293" s="2"/>
      <c r="G293" s="2"/>
      <c r="H293" s="2"/>
      <c r="I293" s="2"/>
      <c r="J293" s="2"/>
      <c r="K293" s="2"/>
    </row>
    <row r="294" spans="2:11" ht="15.75" customHeight="1" x14ac:dyDescent="0.45">
      <c r="B294" s="1"/>
      <c r="C294" s="2"/>
      <c r="D294" s="2"/>
      <c r="E294" s="2"/>
      <c r="F294" s="2"/>
      <c r="G294" s="2"/>
      <c r="H294" s="2"/>
      <c r="I294" s="2"/>
      <c r="J294" s="2"/>
      <c r="K294" s="2"/>
    </row>
    <row r="295" spans="2:11" ht="15.75" customHeight="1" x14ac:dyDescent="0.45">
      <c r="B295" s="1"/>
      <c r="C295" s="2"/>
      <c r="D295" s="2"/>
      <c r="E295" s="2"/>
      <c r="F295" s="2"/>
      <c r="G295" s="2"/>
      <c r="H295" s="2"/>
      <c r="I295" s="2"/>
      <c r="J295" s="2"/>
      <c r="K295" s="2"/>
    </row>
    <row r="296" spans="2:11" ht="15.75" customHeight="1" x14ac:dyDescent="0.45">
      <c r="B296" s="1"/>
      <c r="C296" s="2"/>
      <c r="D296" s="2"/>
      <c r="E296" s="2"/>
      <c r="F296" s="2"/>
      <c r="G296" s="2"/>
      <c r="H296" s="2"/>
      <c r="I296" s="2"/>
      <c r="J296" s="2"/>
      <c r="K296" s="2"/>
    </row>
    <row r="297" spans="2:11" ht="15.75" customHeight="1" x14ac:dyDescent="0.45">
      <c r="B297" s="1"/>
      <c r="C297" s="2"/>
      <c r="D297" s="2"/>
      <c r="E297" s="2"/>
      <c r="F297" s="2"/>
      <c r="G297" s="2"/>
      <c r="H297" s="2"/>
      <c r="I297" s="2"/>
      <c r="J297" s="2"/>
      <c r="K297" s="2"/>
    </row>
    <row r="298" spans="2:11" ht="15.75" customHeight="1" x14ac:dyDescent="0.45">
      <c r="B298" s="1"/>
      <c r="C298" s="2"/>
      <c r="D298" s="2"/>
      <c r="E298" s="2"/>
      <c r="F298" s="2"/>
      <c r="G298" s="2"/>
      <c r="H298" s="2"/>
      <c r="I298" s="2"/>
      <c r="J298" s="2"/>
      <c r="K298" s="2"/>
    </row>
    <row r="299" spans="2:11" ht="15.75" customHeight="1" x14ac:dyDescent="0.45">
      <c r="B299" s="1"/>
      <c r="C299" s="2"/>
      <c r="D299" s="2"/>
      <c r="E299" s="2"/>
      <c r="F299" s="2"/>
      <c r="G299" s="2"/>
      <c r="H299" s="2"/>
      <c r="I299" s="2"/>
      <c r="J299" s="2"/>
      <c r="K299" s="2"/>
    </row>
    <row r="300" spans="2:11" ht="15.75" customHeight="1" x14ac:dyDescent="0.45">
      <c r="B300" s="1"/>
      <c r="C300" s="2"/>
      <c r="D300" s="2"/>
      <c r="E300" s="2"/>
      <c r="F300" s="2"/>
      <c r="G300" s="2"/>
      <c r="H300" s="2"/>
      <c r="I300" s="2"/>
      <c r="J300" s="2"/>
      <c r="K300" s="2"/>
    </row>
    <row r="301" spans="2:11" ht="15.75" customHeight="1" x14ac:dyDescent="0.45">
      <c r="B301" s="1"/>
      <c r="C301" s="2"/>
      <c r="D301" s="2"/>
      <c r="E301" s="2"/>
      <c r="F301" s="2"/>
      <c r="G301" s="2"/>
      <c r="H301" s="2"/>
      <c r="I301" s="2"/>
      <c r="J301" s="2"/>
      <c r="K301" s="2"/>
    </row>
    <row r="302" spans="2:11" ht="15.75" customHeight="1" x14ac:dyDescent="0.45">
      <c r="B302" s="1"/>
      <c r="C302" s="2"/>
      <c r="D302" s="2"/>
      <c r="E302" s="2"/>
      <c r="F302" s="2"/>
      <c r="G302" s="2"/>
      <c r="H302" s="2"/>
      <c r="I302" s="2"/>
      <c r="J302" s="2"/>
      <c r="K302" s="2"/>
    </row>
    <row r="303" spans="2:11" ht="15.75" customHeight="1" x14ac:dyDescent="0.45">
      <c r="B303" s="1"/>
      <c r="C303" s="2"/>
      <c r="D303" s="2"/>
      <c r="E303" s="2"/>
      <c r="F303" s="2"/>
      <c r="G303" s="2"/>
      <c r="H303" s="2"/>
      <c r="I303" s="2"/>
      <c r="J303" s="2"/>
      <c r="K303" s="2"/>
    </row>
    <row r="304" spans="2:11" ht="15.75" customHeight="1" x14ac:dyDescent="0.45">
      <c r="B304" s="1"/>
      <c r="C304" s="2"/>
      <c r="D304" s="2"/>
      <c r="E304" s="2"/>
      <c r="F304" s="2"/>
      <c r="G304" s="2"/>
      <c r="H304" s="2"/>
      <c r="I304" s="2"/>
      <c r="J304" s="2"/>
      <c r="K304" s="2"/>
    </row>
    <row r="305" spans="2:11" ht="15.75" customHeight="1" x14ac:dyDescent="0.45">
      <c r="B305" s="1"/>
      <c r="C305" s="2"/>
      <c r="D305" s="2"/>
      <c r="E305" s="2"/>
      <c r="F305" s="2"/>
      <c r="G305" s="2"/>
      <c r="H305" s="2"/>
      <c r="I305" s="2"/>
      <c r="J305" s="2"/>
      <c r="K305" s="2"/>
    </row>
    <row r="306" spans="2:11" ht="15.75" customHeight="1" x14ac:dyDescent="0.45">
      <c r="B306" s="1"/>
      <c r="C306" s="2"/>
      <c r="D306" s="2"/>
      <c r="E306" s="2"/>
      <c r="F306" s="2"/>
      <c r="G306" s="2"/>
      <c r="H306" s="2"/>
      <c r="I306" s="2"/>
      <c r="J306" s="2"/>
      <c r="K306" s="2"/>
    </row>
    <row r="307" spans="2:11" ht="15.75" customHeight="1" x14ac:dyDescent="0.45">
      <c r="B307" s="1"/>
      <c r="C307" s="2"/>
      <c r="D307" s="2"/>
      <c r="E307" s="2"/>
      <c r="F307" s="2"/>
      <c r="G307" s="2"/>
      <c r="H307" s="2"/>
      <c r="I307" s="2"/>
      <c r="J307" s="2"/>
      <c r="K307" s="2"/>
    </row>
    <row r="308" spans="2:11" ht="15.75" customHeight="1" x14ac:dyDescent="0.45">
      <c r="B308" s="1"/>
      <c r="C308" s="2"/>
      <c r="D308" s="2"/>
      <c r="E308" s="2"/>
      <c r="F308" s="2"/>
      <c r="G308" s="2"/>
      <c r="H308" s="2"/>
      <c r="I308" s="2"/>
      <c r="J308" s="2"/>
      <c r="K308" s="2"/>
    </row>
    <row r="309" spans="2:11" ht="15.75" customHeight="1" x14ac:dyDescent="0.45">
      <c r="B309" s="1"/>
      <c r="C309" s="2"/>
      <c r="D309" s="2"/>
      <c r="E309" s="2"/>
      <c r="F309" s="2"/>
      <c r="G309" s="2"/>
      <c r="H309" s="2"/>
      <c r="I309" s="2"/>
      <c r="J309" s="2"/>
      <c r="K309" s="2"/>
    </row>
    <row r="310" spans="2:11" ht="15.75" customHeight="1" x14ac:dyDescent="0.45">
      <c r="B310" s="1"/>
      <c r="C310" s="2"/>
      <c r="D310" s="2"/>
      <c r="E310" s="2"/>
      <c r="F310" s="2"/>
      <c r="G310" s="2"/>
      <c r="H310" s="2"/>
      <c r="I310" s="2"/>
      <c r="J310" s="2"/>
      <c r="K310" s="2"/>
    </row>
    <row r="311" spans="2:11" ht="15.75" customHeight="1" x14ac:dyDescent="0.45">
      <c r="B311" s="1"/>
      <c r="C311" s="2"/>
      <c r="D311" s="2"/>
      <c r="E311" s="2"/>
      <c r="F311" s="2"/>
      <c r="G311" s="2"/>
      <c r="H311" s="2"/>
      <c r="I311" s="2"/>
      <c r="J311" s="2"/>
      <c r="K311" s="2"/>
    </row>
    <row r="312" spans="2:11" ht="15.75" customHeight="1" x14ac:dyDescent="0.45">
      <c r="B312" s="1"/>
      <c r="C312" s="2"/>
      <c r="D312" s="2"/>
      <c r="E312" s="2"/>
      <c r="F312" s="2"/>
      <c r="G312" s="2"/>
      <c r="H312" s="2"/>
      <c r="I312" s="2"/>
      <c r="J312" s="2"/>
      <c r="K312" s="2"/>
    </row>
    <row r="313" spans="2:11" ht="15.75" customHeight="1" x14ac:dyDescent="0.45">
      <c r="B313" s="1"/>
      <c r="C313" s="2"/>
      <c r="D313" s="2"/>
      <c r="E313" s="2"/>
      <c r="F313" s="2"/>
      <c r="G313" s="2"/>
      <c r="H313" s="2"/>
      <c r="I313" s="2"/>
      <c r="J313" s="2"/>
      <c r="K313" s="2"/>
    </row>
    <row r="314" spans="2:11" ht="15.75" customHeight="1" x14ac:dyDescent="0.45">
      <c r="B314" s="1"/>
      <c r="C314" s="2"/>
      <c r="D314" s="2"/>
      <c r="E314" s="2"/>
      <c r="F314" s="2"/>
      <c r="G314" s="2"/>
      <c r="H314" s="2"/>
      <c r="I314" s="2"/>
      <c r="J314" s="2"/>
      <c r="K314" s="2"/>
    </row>
    <row r="315" spans="2:11" ht="15.75" customHeight="1" x14ac:dyDescent="0.45">
      <c r="B315" s="1"/>
      <c r="C315" s="2"/>
      <c r="D315" s="2"/>
      <c r="E315" s="2"/>
      <c r="F315" s="2"/>
      <c r="G315" s="2"/>
      <c r="H315" s="2"/>
      <c r="I315" s="2"/>
      <c r="J315" s="2"/>
      <c r="K315" s="2"/>
    </row>
    <row r="316" spans="2:11" ht="15.75" customHeight="1" x14ac:dyDescent="0.45">
      <c r="B316" s="1"/>
      <c r="C316" s="2"/>
      <c r="D316" s="2"/>
      <c r="E316" s="2"/>
      <c r="F316" s="2"/>
      <c r="G316" s="2"/>
      <c r="H316" s="2"/>
      <c r="I316" s="2"/>
      <c r="J316" s="2"/>
      <c r="K316" s="2"/>
    </row>
    <row r="317" spans="2:11" ht="15.75" customHeight="1" x14ac:dyDescent="0.45">
      <c r="B317" s="1"/>
      <c r="C317" s="2"/>
      <c r="D317" s="2"/>
      <c r="E317" s="2"/>
      <c r="F317" s="2"/>
      <c r="G317" s="2"/>
      <c r="H317" s="2"/>
      <c r="I317" s="2"/>
      <c r="J317" s="2"/>
      <c r="K317" s="2"/>
    </row>
    <row r="318" spans="2:11" ht="15.75" customHeight="1" x14ac:dyDescent="0.45">
      <c r="B318" s="1"/>
      <c r="C318" s="2"/>
      <c r="D318" s="2"/>
      <c r="E318" s="2"/>
      <c r="F318" s="2"/>
      <c r="G318" s="2"/>
      <c r="H318" s="2"/>
      <c r="I318" s="2"/>
      <c r="J318" s="2"/>
      <c r="K318" s="2"/>
    </row>
    <row r="319" spans="2:11" ht="15.75" customHeight="1" x14ac:dyDescent="0.45">
      <c r="B319" s="1"/>
      <c r="C319" s="2"/>
      <c r="D319" s="2"/>
      <c r="E319" s="2"/>
      <c r="F319" s="2"/>
      <c r="G319" s="2"/>
      <c r="H319" s="2"/>
      <c r="I319" s="2"/>
      <c r="J319" s="2"/>
      <c r="K319" s="2"/>
    </row>
    <row r="320" spans="2:11" ht="15.75" customHeight="1" x14ac:dyDescent="0.45">
      <c r="B320" s="1"/>
      <c r="C320" s="2"/>
      <c r="D320" s="2"/>
      <c r="E320" s="2"/>
      <c r="F320" s="2"/>
      <c r="G320" s="2"/>
      <c r="H320" s="2"/>
      <c r="I320" s="2"/>
      <c r="J320" s="2"/>
      <c r="K320" s="2"/>
    </row>
    <row r="321" spans="2:11" ht="15.75" customHeight="1" x14ac:dyDescent="0.45">
      <c r="B321" s="1"/>
      <c r="C321" s="2"/>
      <c r="D321" s="2"/>
      <c r="E321" s="2"/>
      <c r="F321" s="2"/>
      <c r="G321" s="2"/>
      <c r="H321" s="2"/>
      <c r="I321" s="2"/>
      <c r="J321" s="2"/>
      <c r="K321" s="2"/>
    </row>
    <row r="322" spans="2:11" ht="15.75" customHeight="1" x14ac:dyDescent="0.45">
      <c r="B322" s="1"/>
      <c r="C322" s="2"/>
      <c r="D322" s="2"/>
      <c r="E322" s="2"/>
      <c r="F322" s="2"/>
      <c r="G322" s="2"/>
      <c r="H322" s="2"/>
      <c r="I322" s="2"/>
      <c r="J322" s="2"/>
      <c r="K322" s="2"/>
    </row>
    <row r="323" spans="2:11" ht="15.75" customHeight="1" x14ac:dyDescent="0.45">
      <c r="B323" s="1"/>
      <c r="C323" s="2"/>
      <c r="D323" s="2"/>
      <c r="E323" s="2"/>
      <c r="F323" s="2"/>
      <c r="G323" s="2"/>
      <c r="H323" s="2"/>
      <c r="I323" s="2"/>
      <c r="J323" s="2"/>
      <c r="K323" s="2"/>
    </row>
    <row r="324" spans="2:11" ht="15.75" customHeight="1" x14ac:dyDescent="0.45">
      <c r="B324" s="1"/>
      <c r="C324" s="2"/>
      <c r="D324" s="2"/>
      <c r="E324" s="2"/>
      <c r="F324" s="2"/>
      <c r="G324" s="2"/>
      <c r="H324" s="2"/>
      <c r="I324" s="2"/>
      <c r="J324" s="2"/>
      <c r="K324" s="2"/>
    </row>
    <row r="325" spans="2:11" ht="15.75" customHeight="1" x14ac:dyDescent="0.45">
      <c r="B325" s="1"/>
      <c r="C325" s="2"/>
      <c r="D325" s="2"/>
      <c r="E325" s="2"/>
      <c r="F325" s="2"/>
      <c r="G325" s="2"/>
      <c r="H325" s="2"/>
      <c r="I325" s="2"/>
      <c r="J325" s="2"/>
      <c r="K325" s="2"/>
    </row>
    <row r="326" spans="2:11" ht="15.75" customHeight="1" x14ac:dyDescent="0.45">
      <c r="B326" s="1"/>
      <c r="C326" s="2"/>
      <c r="D326" s="2"/>
      <c r="E326" s="2"/>
      <c r="F326" s="2"/>
      <c r="G326" s="2"/>
      <c r="H326" s="2"/>
      <c r="I326" s="2"/>
      <c r="J326" s="2"/>
      <c r="K326" s="2"/>
    </row>
    <row r="327" spans="2:11" ht="15.75" customHeight="1" x14ac:dyDescent="0.45">
      <c r="B327" s="1"/>
      <c r="C327" s="2"/>
      <c r="D327" s="2"/>
      <c r="E327" s="2"/>
      <c r="F327" s="2"/>
      <c r="G327" s="2"/>
      <c r="H327" s="2"/>
      <c r="I327" s="2"/>
      <c r="J327" s="2"/>
      <c r="K327" s="2"/>
    </row>
    <row r="328" spans="2:11" ht="15.75" customHeight="1" x14ac:dyDescent="0.45">
      <c r="B328" s="1"/>
      <c r="C328" s="2"/>
      <c r="D328" s="2"/>
      <c r="E328" s="2"/>
      <c r="F328" s="2"/>
      <c r="G328" s="2"/>
      <c r="H328" s="2"/>
      <c r="I328" s="2"/>
      <c r="J328" s="2"/>
      <c r="K328" s="2"/>
    </row>
    <row r="329" spans="2:11" ht="15.75" customHeight="1" x14ac:dyDescent="0.45">
      <c r="B329" s="1"/>
      <c r="C329" s="2"/>
      <c r="D329" s="2"/>
      <c r="E329" s="2"/>
      <c r="F329" s="2"/>
      <c r="G329" s="2"/>
      <c r="H329" s="2"/>
      <c r="I329" s="2"/>
      <c r="J329" s="2"/>
      <c r="K329" s="2"/>
    </row>
    <row r="330" spans="2:11" ht="15.75" customHeight="1" x14ac:dyDescent="0.45">
      <c r="B330" s="1"/>
      <c r="C330" s="2"/>
      <c r="D330" s="2"/>
      <c r="E330" s="2"/>
      <c r="F330" s="2"/>
      <c r="G330" s="2"/>
      <c r="H330" s="2"/>
      <c r="I330" s="2"/>
      <c r="J330" s="2"/>
      <c r="K330" s="2"/>
    </row>
    <row r="331" spans="2:11" ht="15.75" customHeight="1" x14ac:dyDescent="0.45">
      <c r="B331" s="1"/>
      <c r="C331" s="2"/>
      <c r="D331" s="2"/>
      <c r="E331" s="2"/>
      <c r="F331" s="2"/>
      <c r="G331" s="2"/>
      <c r="H331" s="2"/>
      <c r="I331" s="2"/>
      <c r="J331" s="2"/>
      <c r="K331" s="2"/>
    </row>
    <row r="332" spans="2:11" ht="15.75" customHeight="1" x14ac:dyDescent="0.45">
      <c r="B332" s="1"/>
      <c r="C332" s="2"/>
      <c r="D332" s="2"/>
      <c r="E332" s="2"/>
      <c r="F332" s="2"/>
      <c r="G332" s="2"/>
      <c r="H332" s="2"/>
      <c r="I332" s="2"/>
      <c r="J332" s="2"/>
      <c r="K332" s="2"/>
    </row>
    <row r="333" spans="2:11" ht="15.75" customHeight="1" x14ac:dyDescent="0.45">
      <c r="B333" s="1"/>
      <c r="C333" s="2"/>
      <c r="D333" s="2"/>
      <c r="E333" s="2"/>
      <c r="F333" s="2"/>
      <c r="G333" s="2"/>
      <c r="H333" s="2"/>
      <c r="I333" s="2"/>
      <c r="J333" s="2"/>
      <c r="K333" s="2"/>
    </row>
    <row r="334" spans="2:11" ht="15.75" customHeight="1" x14ac:dyDescent="0.45">
      <c r="B334" s="1"/>
      <c r="C334" s="2"/>
      <c r="D334" s="2"/>
      <c r="E334" s="2"/>
      <c r="F334" s="2"/>
      <c r="G334" s="2"/>
      <c r="H334" s="2"/>
      <c r="I334" s="2"/>
      <c r="J334" s="2"/>
      <c r="K334" s="2"/>
    </row>
    <row r="335" spans="2:11" ht="15.75" customHeight="1" x14ac:dyDescent="0.45">
      <c r="B335" s="1"/>
      <c r="C335" s="2"/>
      <c r="D335" s="2"/>
      <c r="E335" s="2"/>
      <c r="F335" s="2"/>
      <c r="G335" s="2"/>
      <c r="H335" s="2"/>
      <c r="I335" s="2"/>
      <c r="J335" s="2"/>
      <c r="K335" s="2"/>
    </row>
    <row r="336" spans="2:11" ht="15.75" customHeight="1" x14ac:dyDescent="0.45">
      <c r="B336" s="1"/>
      <c r="C336" s="2"/>
      <c r="D336" s="2"/>
      <c r="E336" s="2"/>
      <c r="F336" s="2"/>
      <c r="G336" s="2"/>
      <c r="H336" s="2"/>
      <c r="I336" s="2"/>
      <c r="J336" s="2"/>
      <c r="K336" s="2"/>
    </row>
    <row r="337" spans="2:11" ht="15.75" customHeight="1" x14ac:dyDescent="0.45">
      <c r="B337" s="1"/>
      <c r="C337" s="2"/>
      <c r="D337" s="2"/>
      <c r="E337" s="2"/>
      <c r="F337" s="2"/>
      <c r="G337" s="2"/>
      <c r="H337" s="2"/>
      <c r="I337" s="2"/>
      <c r="J337" s="2"/>
      <c r="K337" s="2"/>
    </row>
    <row r="338" spans="2:11" ht="15.75" customHeight="1" x14ac:dyDescent="0.45">
      <c r="B338" s="1"/>
      <c r="C338" s="2"/>
      <c r="D338" s="2"/>
      <c r="E338" s="2"/>
      <c r="F338" s="2"/>
      <c r="G338" s="2"/>
      <c r="H338" s="2"/>
      <c r="I338" s="2"/>
      <c r="J338" s="2"/>
      <c r="K338" s="2"/>
    </row>
    <row r="339" spans="2:11" ht="15.75" customHeight="1" x14ac:dyDescent="0.45">
      <c r="B339" s="1"/>
      <c r="C339" s="2"/>
      <c r="D339" s="2"/>
      <c r="E339" s="2"/>
      <c r="F339" s="2"/>
      <c r="G339" s="2"/>
      <c r="H339" s="2"/>
      <c r="I339" s="2"/>
      <c r="J339" s="2"/>
      <c r="K339" s="2"/>
    </row>
    <row r="340" spans="2:11" ht="15.75" customHeight="1" x14ac:dyDescent="0.45">
      <c r="B340" s="1"/>
      <c r="C340" s="2"/>
      <c r="D340" s="2"/>
      <c r="E340" s="2"/>
      <c r="F340" s="2"/>
      <c r="G340" s="2"/>
      <c r="H340" s="2"/>
      <c r="I340" s="2"/>
      <c r="J340" s="2"/>
      <c r="K340" s="2"/>
    </row>
    <row r="341" spans="2:11" ht="15.75" customHeight="1" x14ac:dyDescent="0.45">
      <c r="B341" s="1"/>
      <c r="C341" s="2"/>
      <c r="D341" s="2"/>
      <c r="E341" s="2"/>
      <c r="F341" s="2"/>
      <c r="G341" s="2"/>
      <c r="H341" s="2"/>
      <c r="I341" s="2"/>
      <c r="J341" s="2"/>
      <c r="K341" s="2"/>
    </row>
    <row r="342" spans="2:11" ht="15.75" customHeight="1" x14ac:dyDescent="0.45">
      <c r="B342" s="1"/>
      <c r="C342" s="2"/>
      <c r="D342" s="2"/>
      <c r="E342" s="2"/>
      <c r="F342" s="2"/>
      <c r="G342" s="2"/>
      <c r="H342" s="2"/>
      <c r="I342" s="2"/>
      <c r="J342" s="2"/>
      <c r="K342" s="2"/>
    </row>
    <row r="343" spans="2:11" ht="15.75" customHeight="1" x14ac:dyDescent="0.45">
      <c r="B343" s="1"/>
      <c r="C343" s="2"/>
      <c r="D343" s="2"/>
      <c r="E343" s="2"/>
      <c r="F343" s="2"/>
      <c r="G343" s="2"/>
      <c r="H343" s="2"/>
      <c r="I343" s="2"/>
      <c r="J343" s="2"/>
      <c r="K343" s="2"/>
    </row>
    <row r="344" spans="2:11" ht="15.75" customHeight="1" x14ac:dyDescent="0.45">
      <c r="B344" s="1"/>
      <c r="C344" s="2"/>
      <c r="D344" s="2"/>
      <c r="E344" s="2"/>
      <c r="F344" s="2"/>
      <c r="G344" s="2"/>
      <c r="H344" s="2"/>
      <c r="I344" s="2"/>
      <c r="J344" s="2"/>
      <c r="K344" s="2"/>
    </row>
    <row r="345" spans="2:11" ht="15.75" customHeight="1" x14ac:dyDescent="0.45">
      <c r="B345" s="1"/>
      <c r="C345" s="2"/>
      <c r="D345" s="2"/>
      <c r="E345" s="2"/>
      <c r="F345" s="2"/>
      <c r="G345" s="2"/>
      <c r="H345" s="2"/>
      <c r="I345" s="2"/>
      <c r="J345" s="2"/>
      <c r="K345" s="2"/>
    </row>
    <row r="346" spans="2:11" ht="15.75" customHeight="1" x14ac:dyDescent="0.45">
      <c r="B346" s="1"/>
      <c r="C346" s="2"/>
      <c r="D346" s="2"/>
      <c r="E346" s="2"/>
      <c r="F346" s="2"/>
      <c r="G346" s="2"/>
      <c r="H346" s="2"/>
      <c r="I346" s="2"/>
      <c r="J346" s="2"/>
      <c r="K346" s="2"/>
    </row>
    <row r="347" spans="2:11" ht="15.75" customHeight="1" x14ac:dyDescent="0.45">
      <c r="B347" s="1"/>
      <c r="C347" s="2"/>
      <c r="D347" s="2"/>
      <c r="E347" s="2"/>
      <c r="F347" s="2"/>
      <c r="G347" s="2"/>
      <c r="H347" s="2"/>
      <c r="I347" s="2"/>
      <c r="J347" s="2"/>
      <c r="K347" s="2"/>
    </row>
    <row r="348" spans="2:11" ht="15.75" customHeight="1" x14ac:dyDescent="0.45">
      <c r="B348" s="1"/>
      <c r="C348" s="2"/>
      <c r="D348" s="2"/>
      <c r="E348" s="2"/>
      <c r="F348" s="2"/>
      <c r="G348" s="2"/>
      <c r="H348" s="2"/>
      <c r="I348" s="2"/>
      <c r="J348" s="2"/>
      <c r="K348" s="2"/>
    </row>
    <row r="349" spans="2:11" ht="15.75" customHeight="1" x14ac:dyDescent="0.45">
      <c r="B349" s="1"/>
      <c r="C349" s="2"/>
      <c r="D349" s="2"/>
      <c r="E349" s="2"/>
      <c r="F349" s="2"/>
      <c r="G349" s="2"/>
      <c r="H349" s="2"/>
      <c r="I349" s="2"/>
      <c r="J349" s="2"/>
      <c r="K349" s="2"/>
    </row>
    <row r="350" spans="2:11" ht="15.75" customHeight="1" x14ac:dyDescent="0.45">
      <c r="B350" s="1"/>
      <c r="C350" s="2"/>
      <c r="D350" s="2"/>
      <c r="E350" s="2"/>
      <c r="F350" s="2"/>
      <c r="G350" s="2"/>
      <c r="H350" s="2"/>
      <c r="I350" s="2"/>
      <c r="J350" s="2"/>
      <c r="K350" s="2"/>
    </row>
    <row r="351" spans="2:11" ht="15.75" customHeight="1" x14ac:dyDescent="0.45">
      <c r="B351" s="1"/>
      <c r="C351" s="2"/>
      <c r="D351" s="2"/>
      <c r="E351" s="2"/>
      <c r="F351" s="2"/>
      <c r="G351" s="2"/>
      <c r="H351" s="2"/>
      <c r="I351" s="2"/>
      <c r="J351" s="2"/>
      <c r="K351" s="2"/>
    </row>
    <row r="352" spans="2:11" ht="15.75" customHeight="1" x14ac:dyDescent="0.45">
      <c r="B352" s="1"/>
      <c r="C352" s="2"/>
      <c r="D352" s="2"/>
      <c r="E352" s="2"/>
      <c r="F352" s="2"/>
      <c r="G352" s="2"/>
      <c r="H352" s="2"/>
      <c r="I352" s="2"/>
      <c r="J352" s="2"/>
      <c r="K352" s="2"/>
    </row>
    <row r="353" spans="2:11" ht="15.75" customHeight="1" x14ac:dyDescent="0.45">
      <c r="B353" s="1"/>
      <c r="C353" s="2"/>
      <c r="D353" s="2"/>
      <c r="E353" s="2"/>
      <c r="F353" s="2"/>
      <c r="G353" s="2"/>
      <c r="H353" s="2"/>
      <c r="I353" s="2"/>
      <c r="J353" s="2"/>
      <c r="K353" s="2"/>
    </row>
    <row r="354" spans="2:11" ht="15.75" customHeight="1" x14ac:dyDescent="0.45">
      <c r="B354" s="1"/>
      <c r="C354" s="2"/>
      <c r="D354" s="2"/>
      <c r="E354" s="2"/>
      <c r="F354" s="2"/>
      <c r="G354" s="2"/>
      <c r="H354" s="2"/>
      <c r="I354" s="2"/>
      <c r="J354" s="2"/>
      <c r="K354" s="2"/>
    </row>
    <row r="355" spans="2:11" ht="15.75" customHeight="1" x14ac:dyDescent="0.45">
      <c r="B355" s="1"/>
      <c r="C355" s="2"/>
      <c r="D355" s="2"/>
      <c r="E355" s="2"/>
      <c r="F355" s="2"/>
      <c r="G355" s="2"/>
      <c r="H355" s="2"/>
      <c r="I355" s="2"/>
      <c r="J355" s="2"/>
      <c r="K355" s="2"/>
    </row>
    <row r="356" spans="2:11" ht="15.75" customHeight="1" x14ac:dyDescent="0.45">
      <c r="B356" s="1"/>
      <c r="C356" s="2"/>
      <c r="D356" s="2"/>
      <c r="E356" s="2"/>
      <c r="F356" s="2"/>
      <c r="G356" s="2"/>
      <c r="H356" s="2"/>
      <c r="I356" s="2"/>
      <c r="J356" s="2"/>
      <c r="K356" s="2"/>
    </row>
    <row r="357" spans="2:11" ht="15.75" customHeight="1" x14ac:dyDescent="0.45">
      <c r="B357" s="1"/>
      <c r="C357" s="2"/>
      <c r="D357" s="2"/>
      <c r="E357" s="2"/>
      <c r="F357" s="2"/>
      <c r="G357" s="2"/>
      <c r="H357" s="2"/>
      <c r="I357" s="2"/>
      <c r="J357" s="2"/>
      <c r="K357" s="2"/>
    </row>
    <row r="358" spans="2:11" ht="15.75" customHeight="1" x14ac:dyDescent="0.45">
      <c r="B358" s="1"/>
      <c r="C358" s="2"/>
      <c r="D358" s="2"/>
      <c r="E358" s="2"/>
      <c r="F358" s="2"/>
      <c r="G358" s="2"/>
      <c r="H358" s="2"/>
      <c r="I358" s="2"/>
      <c r="J358" s="2"/>
      <c r="K358" s="2"/>
    </row>
    <row r="359" spans="2:11" ht="15.75" customHeight="1" x14ac:dyDescent="0.45">
      <c r="B359" s="1"/>
      <c r="C359" s="2"/>
      <c r="D359" s="2"/>
      <c r="E359" s="2"/>
      <c r="F359" s="2"/>
      <c r="G359" s="2"/>
      <c r="H359" s="2"/>
      <c r="I359" s="2"/>
      <c r="J359" s="2"/>
      <c r="K359" s="2"/>
    </row>
    <row r="360" spans="2:11" ht="15.75" customHeight="1" x14ac:dyDescent="0.45">
      <c r="B360" s="1"/>
      <c r="C360" s="2"/>
      <c r="D360" s="2"/>
      <c r="E360" s="2"/>
      <c r="F360" s="2"/>
      <c r="G360" s="2"/>
      <c r="H360" s="2"/>
      <c r="I360" s="2"/>
      <c r="J360" s="2"/>
      <c r="K360" s="2"/>
    </row>
    <row r="361" spans="2:11" ht="15.75" customHeight="1" x14ac:dyDescent="0.45">
      <c r="B361" s="1"/>
      <c r="C361" s="2"/>
      <c r="D361" s="2"/>
      <c r="E361" s="2"/>
      <c r="F361" s="2"/>
      <c r="G361" s="2"/>
      <c r="H361" s="2"/>
      <c r="I361" s="2"/>
      <c r="J361" s="2"/>
      <c r="K361" s="2"/>
    </row>
    <row r="362" spans="2:11" ht="15.75" customHeight="1" x14ac:dyDescent="0.45">
      <c r="B362" s="1"/>
      <c r="C362" s="2"/>
      <c r="D362" s="2"/>
      <c r="E362" s="2"/>
      <c r="F362" s="2"/>
      <c r="G362" s="2"/>
      <c r="H362" s="2"/>
      <c r="I362" s="2"/>
      <c r="J362" s="2"/>
      <c r="K362" s="2"/>
    </row>
    <row r="363" spans="2:11" ht="15.75" customHeight="1" x14ac:dyDescent="0.45">
      <c r="B363" s="1"/>
      <c r="C363" s="2"/>
      <c r="D363" s="2"/>
      <c r="E363" s="2"/>
      <c r="F363" s="2"/>
      <c r="G363" s="2"/>
      <c r="H363" s="2"/>
      <c r="I363" s="2"/>
      <c r="J363" s="2"/>
      <c r="K363" s="2"/>
    </row>
    <row r="364" spans="2:11" ht="15.75" customHeight="1" x14ac:dyDescent="0.45">
      <c r="B364" s="1"/>
      <c r="C364" s="2"/>
      <c r="D364" s="2"/>
      <c r="E364" s="2"/>
      <c r="F364" s="2"/>
      <c r="G364" s="2"/>
      <c r="H364" s="2"/>
      <c r="I364" s="2"/>
      <c r="J364" s="2"/>
      <c r="K364" s="2"/>
    </row>
    <row r="365" spans="2:11" ht="15.75" customHeight="1" x14ac:dyDescent="0.45">
      <c r="B365" s="1"/>
      <c r="C365" s="2"/>
      <c r="D365" s="2"/>
      <c r="E365" s="2"/>
      <c r="F365" s="2"/>
      <c r="G365" s="2"/>
      <c r="H365" s="2"/>
      <c r="I365" s="2"/>
      <c r="J365" s="2"/>
      <c r="K365" s="2"/>
    </row>
    <row r="366" spans="2:11" ht="15.75" customHeight="1" x14ac:dyDescent="0.45">
      <c r="B366" s="1"/>
      <c r="C366" s="2"/>
      <c r="D366" s="2"/>
      <c r="E366" s="2"/>
      <c r="F366" s="2"/>
      <c r="G366" s="2"/>
      <c r="H366" s="2"/>
      <c r="I366" s="2"/>
      <c r="J366" s="2"/>
      <c r="K366" s="2"/>
    </row>
    <row r="367" spans="2:11" ht="15.75" customHeight="1" x14ac:dyDescent="0.45">
      <c r="B367" s="1"/>
      <c r="C367" s="2"/>
      <c r="D367" s="2"/>
      <c r="E367" s="2"/>
      <c r="F367" s="2"/>
      <c r="G367" s="2"/>
      <c r="H367" s="2"/>
      <c r="I367" s="2"/>
      <c r="J367" s="2"/>
      <c r="K367" s="2"/>
    </row>
    <row r="368" spans="2:11" ht="15.75" customHeight="1" x14ac:dyDescent="0.45">
      <c r="B368" s="1"/>
      <c r="C368" s="2"/>
      <c r="D368" s="2"/>
      <c r="E368" s="2"/>
      <c r="F368" s="2"/>
      <c r="G368" s="2"/>
      <c r="H368" s="2"/>
      <c r="I368" s="2"/>
      <c r="J368" s="2"/>
      <c r="K368" s="2"/>
    </row>
    <row r="369" spans="2:11" ht="15.75" customHeight="1" x14ac:dyDescent="0.45">
      <c r="B369" s="1"/>
      <c r="C369" s="2"/>
      <c r="D369" s="2"/>
      <c r="E369" s="2"/>
      <c r="F369" s="2"/>
      <c r="G369" s="2"/>
      <c r="H369" s="2"/>
      <c r="I369" s="2"/>
      <c r="J369" s="2"/>
      <c r="K369" s="2"/>
    </row>
    <row r="370" spans="2:11" ht="15.75" customHeight="1" x14ac:dyDescent="0.45">
      <c r="B370" s="1"/>
      <c r="C370" s="2"/>
      <c r="D370" s="2"/>
      <c r="E370" s="2"/>
      <c r="F370" s="2"/>
      <c r="G370" s="2"/>
      <c r="H370" s="2"/>
      <c r="I370" s="2"/>
      <c r="J370" s="2"/>
      <c r="K370" s="2"/>
    </row>
    <row r="371" spans="2:11" ht="15.75" customHeight="1" x14ac:dyDescent="0.45">
      <c r="B371" s="1"/>
      <c r="C371" s="2"/>
      <c r="D371" s="2"/>
      <c r="E371" s="2"/>
      <c r="F371" s="2"/>
      <c r="G371" s="2"/>
      <c r="H371" s="2"/>
      <c r="I371" s="2"/>
      <c r="J371" s="2"/>
      <c r="K371" s="2"/>
    </row>
    <row r="372" spans="2:11" ht="15.75" customHeight="1" x14ac:dyDescent="0.45">
      <c r="B372" s="1"/>
      <c r="C372" s="2"/>
      <c r="D372" s="2"/>
      <c r="E372" s="2"/>
      <c r="F372" s="2"/>
      <c r="G372" s="2"/>
      <c r="H372" s="2"/>
      <c r="I372" s="2"/>
      <c r="J372" s="2"/>
      <c r="K372" s="2"/>
    </row>
    <row r="373" spans="2:11" ht="15.75" customHeight="1" x14ac:dyDescent="0.45">
      <c r="B373" s="1"/>
      <c r="C373" s="2"/>
      <c r="D373" s="2"/>
      <c r="E373" s="2"/>
      <c r="F373" s="2"/>
      <c r="G373" s="2"/>
      <c r="H373" s="2"/>
      <c r="I373" s="2"/>
      <c r="J373" s="2"/>
      <c r="K373" s="2"/>
    </row>
    <row r="374" spans="2:11" ht="15.75" customHeight="1" x14ac:dyDescent="0.45">
      <c r="B374" s="1"/>
      <c r="C374" s="2"/>
      <c r="D374" s="2"/>
      <c r="E374" s="2"/>
      <c r="F374" s="2"/>
      <c r="G374" s="2"/>
      <c r="H374" s="2"/>
      <c r="I374" s="2"/>
      <c r="J374" s="2"/>
      <c r="K374" s="2"/>
    </row>
    <row r="375" spans="2:11" ht="15.75" customHeight="1" x14ac:dyDescent="0.45"/>
    <row r="376" spans="2:11" ht="15.75" customHeight="1" x14ac:dyDescent="0.45"/>
    <row r="377" spans="2:11" ht="15.75" customHeight="1" x14ac:dyDescent="0.45"/>
    <row r="378" spans="2:11" ht="15.75" customHeight="1" x14ac:dyDescent="0.45"/>
    <row r="379" spans="2:11" ht="15.75" customHeight="1" x14ac:dyDescent="0.45"/>
    <row r="380" spans="2:11" ht="15.75" customHeight="1" x14ac:dyDescent="0.45"/>
    <row r="381" spans="2:11" ht="15.75" customHeight="1" x14ac:dyDescent="0.45"/>
    <row r="382" spans="2:11" ht="15.75" customHeight="1" x14ac:dyDescent="0.45"/>
    <row r="383" spans="2:11" ht="15.75" customHeight="1" x14ac:dyDescent="0.45"/>
    <row r="384" spans="2:11"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K106:K107"/>
    <mergeCell ref="G108:G109"/>
    <mergeCell ref="J108:J109"/>
    <mergeCell ref="K108:K109"/>
    <mergeCell ref="C122:K122"/>
    <mergeCell ref="C123:K123"/>
    <mergeCell ref="C124:G126"/>
    <mergeCell ref="C127:G131"/>
    <mergeCell ref="F132:J132"/>
    <mergeCell ref="E163:K163"/>
    <mergeCell ref="E164:K164"/>
    <mergeCell ref="E172:K172"/>
    <mergeCell ref="E173:K173"/>
    <mergeCell ref="B176:H176"/>
    <mergeCell ref="E165:K165"/>
    <mergeCell ref="E166:K166"/>
    <mergeCell ref="E167:K167"/>
    <mergeCell ref="E168:K168"/>
    <mergeCell ref="E169:K169"/>
    <mergeCell ref="E170:K170"/>
    <mergeCell ref="E171:K171"/>
    <mergeCell ref="F156:J156"/>
    <mergeCell ref="C157:J157"/>
    <mergeCell ref="B158:K158"/>
    <mergeCell ref="B159:K159"/>
    <mergeCell ref="E160:K160"/>
    <mergeCell ref="E161:G161"/>
    <mergeCell ref="H161:I161"/>
    <mergeCell ref="J161:K161"/>
    <mergeCell ref="E162:K162"/>
    <mergeCell ref="C88:C89"/>
    <mergeCell ref="D88:D89"/>
    <mergeCell ref="C90:C91"/>
    <mergeCell ref="D90:D91"/>
    <mergeCell ref="C92:C93"/>
    <mergeCell ref="D92:D93"/>
    <mergeCell ref="F153:J153"/>
    <mergeCell ref="F154:J154"/>
    <mergeCell ref="F155:J155"/>
    <mergeCell ref="G104:G105"/>
    <mergeCell ref="G106:G107"/>
    <mergeCell ref="H106:H107"/>
    <mergeCell ref="I106:I107"/>
    <mergeCell ref="J106:J107"/>
    <mergeCell ref="C133:K133"/>
    <mergeCell ref="F134:J134"/>
    <mergeCell ref="K134:K135"/>
    <mergeCell ref="F135:J135"/>
    <mergeCell ref="F136:J136"/>
    <mergeCell ref="F137:J137"/>
    <mergeCell ref="F138:J138"/>
    <mergeCell ref="F139:J139"/>
    <mergeCell ref="F140:J140"/>
    <mergeCell ref="F141:J141"/>
    <mergeCell ref="I88:I89"/>
    <mergeCell ref="J88:J89"/>
    <mergeCell ref="G84:G85"/>
    <mergeCell ref="G86:G87"/>
    <mergeCell ref="H86:H87"/>
    <mergeCell ref="I86:I87"/>
    <mergeCell ref="J86:J87"/>
    <mergeCell ref="K86:K87"/>
    <mergeCell ref="H88:H89"/>
    <mergeCell ref="K88:K89"/>
    <mergeCell ref="D56:F56"/>
    <mergeCell ref="H55:H56"/>
    <mergeCell ref="I55:I56"/>
    <mergeCell ref="J55:J56"/>
    <mergeCell ref="K55:K56"/>
    <mergeCell ref="D57:F57"/>
    <mergeCell ref="G57:G58"/>
    <mergeCell ref="H57:H58"/>
    <mergeCell ref="I57:I58"/>
    <mergeCell ref="J57:J58"/>
    <mergeCell ref="K57:K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J114:K114"/>
    <mergeCell ref="J115:K120"/>
    <mergeCell ref="G117:I117"/>
    <mergeCell ref="G118:I118"/>
    <mergeCell ref="G119:I120"/>
    <mergeCell ref="G121:K121"/>
    <mergeCell ref="D43:K43"/>
    <mergeCell ref="D44:K44"/>
    <mergeCell ref="D36:K36"/>
    <mergeCell ref="D37:K37"/>
    <mergeCell ref="D38:K38"/>
    <mergeCell ref="D39:K39"/>
    <mergeCell ref="D40:K40"/>
    <mergeCell ref="D41:K41"/>
    <mergeCell ref="D42:K42"/>
    <mergeCell ref="I49:I50"/>
    <mergeCell ref="J49:J50"/>
    <mergeCell ref="D49:F49"/>
    <mergeCell ref="D50:F50"/>
    <mergeCell ref="G49:G50"/>
    <mergeCell ref="G51:G52"/>
    <mergeCell ref="H51:H52"/>
    <mergeCell ref="I51:I52"/>
    <mergeCell ref="J51:J52"/>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E88:F88"/>
    <mergeCell ref="E89:F89"/>
    <mergeCell ref="E90:F90"/>
    <mergeCell ref="E91:F91"/>
    <mergeCell ref="E92:F92"/>
    <mergeCell ref="E93:F93"/>
    <mergeCell ref="E94:F94"/>
    <mergeCell ref="F119:F120"/>
    <mergeCell ref="D120:E120"/>
    <mergeCell ref="D94:D95"/>
    <mergeCell ref="D77:F77"/>
    <mergeCell ref="D78:F78"/>
    <mergeCell ref="D79:F79"/>
    <mergeCell ref="E85:F85"/>
    <mergeCell ref="E86:F86"/>
    <mergeCell ref="D80:F80"/>
    <mergeCell ref="E83:F83"/>
    <mergeCell ref="C84:C85"/>
    <mergeCell ref="D84:D85"/>
    <mergeCell ref="E84:F84"/>
    <mergeCell ref="D86:D87"/>
    <mergeCell ref="E87:F87"/>
    <mergeCell ref="C86:C87"/>
    <mergeCell ref="D61:F61"/>
    <mergeCell ref="D62:F62"/>
    <mergeCell ref="D63:F63"/>
    <mergeCell ref="D64:F64"/>
    <mergeCell ref="D72:F72"/>
    <mergeCell ref="D73:F73"/>
    <mergeCell ref="D74:F74"/>
    <mergeCell ref="D75:F75"/>
    <mergeCell ref="D76:F76"/>
    <mergeCell ref="D153:E153"/>
    <mergeCell ref="D154:E154"/>
    <mergeCell ref="D155:E155"/>
    <mergeCell ref="D156:E156"/>
    <mergeCell ref="D144:E144"/>
    <mergeCell ref="D145:E145"/>
    <mergeCell ref="D147:E147"/>
    <mergeCell ref="D148:E148"/>
    <mergeCell ref="D149:E149"/>
    <mergeCell ref="D150:E150"/>
    <mergeCell ref="D151:E151"/>
    <mergeCell ref="D136:E136"/>
    <mergeCell ref="D137:E137"/>
    <mergeCell ref="D138:E138"/>
    <mergeCell ref="D139:E139"/>
    <mergeCell ref="D140:E140"/>
    <mergeCell ref="D141:E141"/>
    <mergeCell ref="D142:E142"/>
    <mergeCell ref="D143:E143"/>
    <mergeCell ref="D152:E152"/>
    <mergeCell ref="E112:F112"/>
    <mergeCell ref="E113:F113"/>
    <mergeCell ref="D114:E114"/>
    <mergeCell ref="D115:E115"/>
    <mergeCell ref="F115:F116"/>
    <mergeCell ref="D116:E116"/>
    <mergeCell ref="F117:F118"/>
    <mergeCell ref="D117:E117"/>
    <mergeCell ref="D118:E118"/>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C136:C137"/>
    <mergeCell ref="C138:C139"/>
    <mergeCell ref="C140:C141"/>
    <mergeCell ref="C142:C143"/>
    <mergeCell ref="C144:C145"/>
    <mergeCell ref="C147:C148"/>
    <mergeCell ref="C149:C150"/>
    <mergeCell ref="C151:C152"/>
    <mergeCell ref="C153:C154"/>
    <mergeCell ref="C106:C107"/>
    <mergeCell ref="C108:C109"/>
    <mergeCell ref="C110:C111"/>
    <mergeCell ref="C112:C113"/>
    <mergeCell ref="D112:D113"/>
    <mergeCell ref="C115:C116"/>
    <mergeCell ref="C117:C118"/>
    <mergeCell ref="C119:C120"/>
    <mergeCell ref="C134:C135"/>
    <mergeCell ref="D119:E119"/>
    <mergeCell ref="D132:E132"/>
    <mergeCell ref="D134:E134"/>
    <mergeCell ref="D135:E135"/>
    <mergeCell ref="C121:F121"/>
    <mergeCell ref="B83:B113"/>
    <mergeCell ref="B114:B121"/>
    <mergeCell ref="B124:B131"/>
    <mergeCell ref="B132:B157"/>
    <mergeCell ref="B160:B163"/>
    <mergeCell ref="B164:B165"/>
    <mergeCell ref="B166:B173"/>
    <mergeCell ref="B61:B72"/>
    <mergeCell ref="B73:B80"/>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C94:C95"/>
    <mergeCell ref="J84:J85"/>
    <mergeCell ref="K84:K85"/>
    <mergeCell ref="H77:H78"/>
    <mergeCell ref="H79:H80"/>
    <mergeCell ref="I79:I80"/>
    <mergeCell ref="J79:J80"/>
    <mergeCell ref="K79:K80"/>
    <mergeCell ref="H84:H85"/>
    <mergeCell ref="I84:I85"/>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D65:F65"/>
    <mergeCell ref="D66:F66"/>
    <mergeCell ref="D70:F70"/>
    <mergeCell ref="B81:K81"/>
    <mergeCell ref="B82:K82"/>
    <mergeCell ref="D67:F67"/>
    <mergeCell ref="D68:F68"/>
    <mergeCell ref="G69:G70"/>
    <mergeCell ref="H69:H70"/>
    <mergeCell ref="I69:I70"/>
    <mergeCell ref="J69:J70"/>
    <mergeCell ref="K69:K70"/>
    <mergeCell ref="H75:H76"/>
    <mergeCell ref="I75:I76"/>
    <mergeCell ref="J75:J76"/>
    <mergeCell ref="K75:K76"/>
    <mergeCell ref="I77:I78"/>
    <mergeCell ref="J77:J78"/>
    <mergeCell ref="K77:K78"/>
    <mergeCell ref="G75:G76"/>
    <mergeCell ref="G77:G78"/>
    <mergeCell ref="G79:G80"/>
    <mergeCell ref="D69:F69"/>
    <mergeCell ref="D71:F71"/>
    <mergeCell ref="I63:I64"/>
    <mergeCell ref="I65:I66"/>
    <mergeCell ref="J65:J66"/>
    <mergeCell ref="K65:K66"/>
    <mergeCell ref="I67:I68"/>
    <mergeCell ref="J67:J68"/>
    <mergeCell ref="K67:K68"/>
    <mergeCell ref="I59:I60"/>
    <mergeCell ref="J59:J60"/>
    <mergeCell ref="I61:I62"/>
    <mergeCell ref="J61:J62"/>
    <mergeCell ref="K61:K62"/>
    <mergeCell ref="J63:J64"/>
    <mergeCell ref="K63:K64"/>
    <mergeCell ref="D51:F51"/>
    <mergeCell ref="D54:F54"/>
    <mergeCell ref="K59:K60"/>
    <mergeCell ref="D60:F60"/>
    <mergeCell ref="B46:K46"/>
    <mergeCell ref="B47:K47"/>
    <mergeCell ref="B48:B60"/>
    <mergeCell ref="C48:F48"/>
    <mergeCell ref="H49:H50"/>
    <mergeCell ref="K49:K50"/>
    <mergeCell ref="K53:K54"/>
    <mergeCell ref="G59:G60"/>
    <mergeCell ref="H59:H60"/>
    <mergeCell ref="D58:F58"/>
    <mergeCell ref="D59:F59"/>
    <mergeCell ref="K51:K52"/>
    <mergeCell ref="G53:G54"/>
    <mergeCell ref="H53:H54"/>
    <mergeCell ref="I53:I54"/>
    <mergeCell ref="J53:J54"/>
    <mergeCell ref="D52:F52"/>
    <mergeCell ref="D53:F53"/>
    <mergeCell ref="D55:F55"/>
    <mergeCell ref="G55:G5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HUK 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çisem özkal</cp:lastModifiedBy>
  <dcterms:created xsi:type="dcterms:W3CDTF">2025-06-28T10:26:51Z</dcterms:created>
  <dcterms:modified xsi:type="dcterms:W3CDTF">2025-06-28T10:26:51Z</dcterms:modified>
</cp:coreProperties>
</file>