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ASUS\Desktop\"/>
    </mc:Choice>
  </mc:AlternateContent>
  <xr:revisionPtr revIDLastSave="0" documentId="8_{0BF3BD8F-4B95-42D1-9D21-6A67E0C4D129}" xr6:coauthVersionLast="47" xr6:coauthVersionMax="47" xr10:uidLastSave="{00000000-0000-0000-0000-000000000000}"/>
  <bookViews>
    <workbookView xWindow="-98" yWindow="-98" windowWidth="21795" windowHeight="13096" xr2:uid="{00000000-000D-0000-FFFF-FFFF00000000}"/>
  </bookViews>
  <sheets>
    <sheet name="HUK 201" sheetId="1" r:id="rId1"/>
  </sheet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73" i="1" l="1"/>
  <c r="E171" i="1"/>
  <c r="E169" i="1"/>
  <c r="E167" i="1"/>
  <c r="E163" i="1"/>
  <c r="C127" i="1"/>
  <c r="E113" i="1"/>
  <c r="E111" i="1"/>
  <c r="E109" i="1"/>
  <c r="E107" i="1"/>
  <c r="E105" i="1"/>
  <c r="E103" i="1"/>
  <c r="E101" i="1"/>
  <c r="E99" i="1"/>
  <c r="E97" i="1"/>
  <c r="E95" i="1"/>
  <c r="E93" i="1"/>
  <c r="E91" i="1"/>
  <c r="E89" i="1"/>
  <c r="E87" i="1"/>
  <c r="E85" i="1"/>
  <c r="D80" i="1"/>
  <c r="D78" i="1"/>
  <c r="D76" i="1"/>
  <c r="D74" i="1"/>
  <c r="D72" i="1"/>
  <c r="D70" i="1"/>
  <c r="D68" i="1"/>
  <c r="D66" i="1"/>
  <c r="D64" i="1"/>
  <c r="D62" i="1"/>
  <c r="D60" i="1"/>
  <c r="D58" i="1"/>
  <c r="D56" i="1"/>
  <c r="D54" i="1"/>
  <c r="D52" i="1"/>
  <c r="D50" i="1"/>
  <c r="D45" i="1"/>
  <c r="D43" i="1"/>
  <c r="D41" i="1"/>
  <c r="D39" i="1"/>
  <c r="D37" i="1"/>
  <c r="C35" i="1"/>
  <c r="C33" i="1"/>
  <c r="C31" i="1"/>
  <c r="C29" i="1"/>
  <c r="C27" i="1"/>
  <c r="C25" i="1"/>
  <c r="I17" i="1"/>
  <c r="C17" i="1"/>
  <c r="C15" i="1"/>
  <c r="C11" i="1"/>
  <c r="C9" i="1"/>
  <c r="C7" i="1"/>
</calcChain>
</file>

<file path=xl/sharedStrings.xml><?xml version="1.0" encoding="utf-8"?>
<sst xmlns="http://schemas.openxmlformats.org/spreadsheetml/2006/main" count="399" uniqueCount="269">
  <si>
    <t>AKTS DERS TANITIM FORMU</t>
  </si>
  <si>
    <t>ECTS Course Description Form</t>
  </si>
  <si>
    <t>I. BÖLÜM (Senato Onayı)</t>
  </si>
  <si>
    <t>PART I (Senate Approval)</t>
  </si>
  <si>
    <r>
      <rPr>
        <b/>
        <sz val="10"/>
        <color theme="1"/>
        <rFont val="Times New Roman"/>
      </rPr>
      <t>Dersi Açan Fakülte /YO</t>
    </r>
    <r>
      <rPr>
        <b/>
        <sz val="10"/>
        <color theme="1"/>
        <rFont val="Times New Roman"/>
      </rPr>
      <t xml:space="preserve"> </t>
    </r>
  </si>
  <si>
    <t>HUKUK FAKÜLTESİ</t>
  </si>
  <si>
    <t xml:space="preserve">Offering School  </t>
  </si>
  <si>
    <t>Dersi Açan Bölüm</t>
  </si>
  <si>
    <t>HUKUK</t>
  </si>
  <si>
    <t>Offering Department</t>
  </si>
  <si>
    <t>Dersi Alan Program (lar)</t>
  </si>
  <si>
    <t xml:space="preserve">Zorunlu </t>
  </si>
  <si>
    <t>Program(s) Offered to</t>
  </si>
  <si>
    <t>Compulsory</t>
  </si>
  <si>
    <t xml:space="preserve">Ders Kodu </t>
  </si>
  <si>
    <t>HUK 201</t>
  </si>
  <si>
    <t xml:space="preserve">Course Code </t>
  </si>
  <si>
    <t>Ders Adı</t>
  </si>
  <si>
    <t>Borçlar Hukuku (Genel) - I</t>
  </si>
  <si>
    <t>Course Name</t>
  </si>
  <si>
    <t xml:space="preserve">Öğretim dili </t>
  </si>
  <si>
    <t>Türkçe</t>
  </si>
  <si>
    <t>Ders Türü</t>
  </si>
  <si>
    <t>Zorunlu</t>
  </si>
  <si>
    <t>Language of Instruction</t>
  </si>
  <si>
    <t>Type of Course</t>
  </si>
  <si>
    <t>Ders Seviyesi</t>
  </si>
  <si>
    <t>Lisans</t>
  </si>
  <si>
    <t>AKTS</t>
  </si>
  <si>
    <t>Level of Course</t>
  </si>
  <si>
    <t>ECTS</t>
  </si>
  <si>
    <t>Haftalık Ders Saati</t>
  </si>
  <si>
    <t>Hours per Week</t>
  </si>
  <si>
    <t>AKTS Kredisi</t>
  </si>
  <si>
    <t>ECTS Credit</t>
  </si>
  <si>
    <t>Notlandırma Türü</t>
  </si>
  <si>
    <t>Harf Notu</t>
  </si>
  <si>
    <t>Grading Mode</t>
  </si>
  <si>
    <t>Ön koşul/lar</t>
  </si>
  <si>
    <t>Yok</t>
  </si>
  <si>
    <t>Pre-requisites</t>
  </si>
  <si>
    <t>Yan koşul/lar</t>
  </si>
  <si>
    <t>Co-requisites</t>
  </si>
  <si>
    <t>Kayıt Kısıtlaması</t>
  </si>
  <si>
    <t>Dersi yalnızca bölüm öğrencileri alabilir.</t>
  </si>
  <si>
    <t>Registration Restriction</t>
  </si>
  <si>
    <t xml:space="preserve">Dersin Amacı </t>
  </si>
  <si>
    <t>Bu ders, öğrenciye Türk Borçlar Kanununun Birinci Kısmı (Genel Hükümler) hakkında teorik ve
pratik bilgi ve uygulama becerileri sağlamayı amaçlamaktadır.</t>
  </si>
  <si>
    <t>Educational Objective</t>
  </si>
  <si>
    <t xml:space="preserve">Ders İçeriği </t>
  </si>
  <si>
    <t>Dersin içeriğini Türk Borçlar Kanunu’nun Birinci Kısmında yer alan borçların kaynakları ve bu
kaynaklardan sözleşmenin kurulması, geçerlik şartları, hükümsüzlüğü, temsil, borçların ifası ve
ifa modaliteleri, ifa etmeme ve sonuçları, borçların sona ermesi ve zamanaşımı oluşturmaktadır.</t>
  </si>
  <si>
    <t>Course Description</t>
  </si>
  <si>
    <r>
      <rPr>
        <b/>
        <sz val="10"/>
        <color theme="1"/>
        <rFont val="Times New Roman"/>
      </rPr>
      <t xml:space="preserve">Öğrenim Çıktıları    </t>
    </r>
    <r>
      <rPr>
        <b/>
        <sz val="10"/>
        <color rgb="FF1F497D"/>
        <rFont val="Times New Roman"/>
      </rPr>
      <t xml:space="preserve">    Learning Outcomes </t>
    </r>
  </si>
  <si>
    <t>ÖÇ/LO 1</t>
  </si>
  <si>
    <t>Borçlar hukukunun temel kavram ve ilkelerini özümsemek</t>
  </si>
  <si>
    <t>ÖÇ/LO 2</t>
  </si>
  <si>
    <t xml:space="preserve">Sözleşme kavramını özümsemek ve yorumlayabilmek </t>
  </si>
  <si>
    <t>ÖÇ/LO 3</t>
  </si>
  <si>
    <t>İfa modalitelerini kavramak ve somut olaylarda uygulayabilmek</t>
  </si>
  <si>
    <t>ÖÇ/LO 4</t>
  </si>
  <si>
    <t xml:space="preserve">Borçların sona erdiği halleri kavramak ve tartışmak  </t>
  </si>
  <si>
    <t>ÖÇ/LO 5</t>
  </si>
  <si>
    <t>Türk Borçlar Hukukunun yapısı ve özelliklerini içselleştirmek</t>
  </si>
  <si>
    <t>II. BÖLÜM (Fakülte Kurulu Onayı)</t>
  </si>
  <si>
    <t>PART II ( Faculty Board Approval)</t>
  </si>
  <si>
    <r>
      <rPr>
        <b/>
        <sz val="11"/>
        <color theme="1"/>
        <rFont val="Times New Roman"/>
      </rPr>
      <t xml:space="preserve">Temel Çıktılar   (Üniversite Genelinde)      </t>
    </r>
    <r>
      <rPr>
        <b/>
        <sz val="11"/>
        <color rgb="FF1F497D"/>
        <rFont val="Times New Roman"/>
      </rPr>
      <t xml:space="preserve">      Basic Outcomes (University-wide)</t>
    </r>
  </si>
  <si>
    <r>
      <rPr>
        <b/>
        <sz val="12"/>
        <color rgb="FF1F497D"/>
        <rFont val="Times New Roman"/>
      </rPr>
      <t xml:space="preserve">PROGRAM ÇIKTILARI </t>
    </r>
    <r>
      <rPr>
        <b/>
        <sz val="12"/>
        <color rgb="FF1F497D"/>
        <rFont val="Times New Roman"/>
      </rPr>
      <t xml:space="preserve">                                               PROGRAM OUTCOMES</t>
    </r>
  </si>
  <si>
    <r>
      <rPr>
        <b/>
        <sz val="10"/>
        <color rgb="FF1F497D"/>
        <rFont val="Times New Roman"/>
      </rPr>
      <t xml:space="preserve">ÖÇ/LO 1 </t>
    </r>
    <r>
      <rPr>
        <b/>
        <sz val="10"/>
        <color rgb="FF1F497D"/>
        <rFont val="Times New Roman"/>
      </rPr>
      <t xml:space="preserve">             </t>
    </r>
  </si>
  <si>
    <r>
      <rPr>
        <b/>
        <sz val="10"/>
        <color rgb="FF1F497D"/>
        <rFont val="Times New Roman"/>
      </rPr>
      <t>ÖÇ/LO 2</t>
    </r>
  </si>
  <si>
    <r>
      <rPr>
        <b/>
        <sz val="10"/>
        <color rgb="FF1F497D"/>
        <rFont val="Times New Roman"/>
      </rPr>
      <t>ÖÇ/LO 3</t>
    </r>
  </si>
  <si>
    <r>
      <rPr>
        <b/>
        <sz val="10"/>
        <color rgb="FF1F497D"/>
        <rFont val="Times New Roman"/>
      </rPr>
      <t>ÖÇ/LO 4</t>
    </r>
  </si>
  <si>
    <r>
      <rPr>
        <b/>
        <sz val="10"/>
        <color rgb="FF1F497D"/>
        <rFont val="Times New Roman"/>
      </rPr>
      <t>ÖÇ/LO 5</t>
    </r>
  </si>
  <si>
    <t>PÇ1</t>
  </si>
  <si>
    <t>Türkçe ve İngilizce sözlü, yazılı ve görsel yöntemlerle etkin iletişim kurma rapor yazma ve sunum yapma becerisi.</t>
  </si>
  <si>
    <t>x</t>
  </si>
  <si>
    <t>PO1</t>
  </si>
  <si>
    <t>PÇ2</t>
  </si>
  <si>
    <t>Hem bireysel hem de disiplin içi ve çok disiplinli takımlarda etkin biçimde çalışabilme becerisi.</t>
  </si>
  <si>
    <t>PO2</t>
  </si>
  <si>
    <t>PÇ3</t>
  </si>
  <si>
    <t>Yaşam boyu öğrenmenin gerekliliği bilinci ve bilgiye erişebilme, bilim ve teknolojideki gelişmeleri izleme ve kendini sürekli yenileme becerisi.</t>
  </si>
  <si>
    <t>PO3</t>
  </si>
  <si>
    <t>PÇ4</t>
  </si>
  <si>
    <t>Proje yönetimi, risk yönetimi, yenilikçilik ve değişiklik yönetimi, girişimcilik ve sürdürülebilir kalkınma hakkında bilgi.</t>
  </si>
  <si>
    <t>PO4</t>
  </si>
  <si>
    <t>PÇ5</t>
  </si>
  <si>
    <t>Sektörler hakkında farkındalık ve iş planı hazırlama becerisi.</t>
  </si>
  <si>
    <t>PO5</t>
  </si>
  <si>
    <t>PÇ6</t>
  </si>
  <si>
    <t>Mesleki ve etik sorumluluk bilinci ve etik ilkelerine uygun davranma.</t>
  </si>
  <si>
    <t>PO6</t>
  </si>
  <si>
    <r>
      <rPr>
        <b/>
        <sz val="11"/>
        <color rgb="FF1F497D"/>
        <rFont val="Times New Roman"/>
      </rPr>
      <t xml:space="preserve">
</t>
    </r>
    <r>
      <rPr>
        <b/>
        <sz val="11"/>
        <color theme="1"/>
        <rFont val="Times New Roman"/>
      </rPr>
      <t xml:space="preserve">Fakülte/YO Çıktıları </t>
    </r>
    <r>
      <rPr>
        <b/>
        <sz val="11"/>
        <color rgb="FF1F497D"/>
        <rFont val="Times New Roman"/>
      </rPr>
      <t xml:space="preserve">
Faculty Specific Outcomes</t>
    </r>
  </si>
  <si>
    <t>PÇ7</t>
  </si>
  <si>
    <t>Hukukun temel ilkelerini, hukuk teorilerini, hukuk metodolojisini, yorum yöntemlerini tanıma ve uygulama becerisi</t>
  </si>
  <si>
    <t>PO7</t>
  </si>
  <si>
    <t>PÇ8</t>
  </si>
  <si>
    <t>Güncel yenilikler ve mevzuat değişiklikleri takip etme, değerlendirme, yorumlama ve uygulama becerisi</t>
  </si>
  <si>
    <t>PO8</t>
  </si>
  <si>
    <t>PÇ9</t>
  </si>
  <si>
    <t>Hukuksal bilgi kaynaklarına ulaşma ve bu kaynakları kullanma becerisi güncel mevzuat değişikliklerini, doktrindeki görüşleri ve mahkeme kararlarını takip etme ve değerlendirme becerisi</t>
  </si>
  <si>
    <t>PO9</t>
  </si>
  <si>
    <t>PÇ10</t>
  </si>
  <si>
    <t>Hukukla ilgili bilgiyi değerlendirirken toplumsal, bilimsel ve etik değerlere uygun davranma.</t>
  </si>
  <si>
    <t>PO10</t>
  </si>
  <si>
    <t>PÇ11</t>
  </si>
  <si>
    <t xml:space="preserve">Hukuki sorunları, hukukun genel ilkelerine, de lege feranda ve de lege lata’ya göre tespit etme, değerlendirme ve çözme bilinci; hukukun sadece ulusal değil, uluslararası yönünü de dikkate alma ve karar verirken vicdani kanaate önem verme becerisi. </t>
  </si>
  <si>
    <t>PO11</t>
  </si>
  <si>
    <t>PÇ12</t>
  </si>
  <si>
    <t>Hukuki uyuşmazlıkları mevzuat metinleri, yargı kararlarını ve doktrindeki farklı görüşleri analitik bir bakış açısıyla değerlendirerek eleştirme, kendi görüşlerini oluşturma, hukuki eksiklikleri saptama ve önerilerde bulunma becerisi.</t>
  </si>
  <si>
    <t>PO12</t>
  </si>
  <si>
    <r>
      <rPr>
        <b/>
        <sz val="10"/>
        <color theme="1"/>
        <rFont val="Times New Roman"/>
      </rPr>
      <t xml:space="preserve">Program Çıktıları     </t>
    </r>
    <r>
      <rPr>
        <b/>
        <sz val="10"/>
        <color rgb="FF1F497D"/>
        <rFont val="Times New Roman"/>
      </rPr>
      <t xml:space="preserve">     Discipline Specific Outcomes (program)</t>
    </r>
  </si>
  <si>
    <t>PÇ13</t>
  </si>
  <si>
    <t>Farklı hukuk dallarına ait sorunları algılama, uygulamada karşılaşılan karmaşık sorunları nitelendirerek çözüm üretme becerisi.</t>
  </si>
  <si>
    <t>PO13</t>
  </si>
  <si>
    <t>PÇ14</t>
  </si>
  <si>
    <t>Sosyal sorumluluk bilincinde bir birey olarak, hukukla ilgili proje ve çeşitli etkinliklere katılma ve hukuksal bilgiyi gerekli yerlere (özel sektör, kamu sektörü) etkin şekilde aktarma becerisi.</t>
  </si>
  <si>
    <t>PO14</t>
  </si>
  <si>
    <t>PÇ15</t>
  </si>
  <si>
    <t xml:space="preserve">Hukuka ilişkin kaynakların kullanımında, gelişen bilişim teknolojisinden de yararlanacak düzeyde bilgi. </t>
  </si>
  <si>
    <t>PO15</t>
  </si>
  <si>
    <t>PÇ16</t>
  </si>
  <si>
    <t>Toplumun gelişim ve değişimini, sorunlarını anlama ve gerektiğinde hukuksal çözüm yolları ile sorunların çözümüne katkıda bulunma bilinci.</t>
  </si>
  <si>
    <t>PO16</t>
  </si>
  <si>
    <t>III. BÖLÜM (Bölüm Kurulunda Görüşülür)</t>
  </si>
  <si>
    <t>PART III ( Department Board Approval)</t>
  </si>
  <si>
    <r>
      <rPr>
        <b/>
        <sz val="10"/>
        <color theme="1"/>
        <rFont val="Times New Roman"/>
      </rPr>
      <t xml:space="preserve">Öğretilen Konular, Konuların Öğrenim Çıktılarına Katkıları, ve Öğrenim Değerlendirme Metodları        </t>
    </r>
    <r>
      <rPr>
        <b/>
        <sz val="10"/>
        <color rgb="FF1F497D"/>
        <rFont val="Times New Roman"/>
      </rPr>
      <t xml:space="preserve">           Course Subjects, Contribution of Course Subjects to Learning Outcomes, and Methods for Assessing Learning of Course Subjects</t>
    </r>
  </si>
  <si>
    <r>
      <rPr>
        <b/>
        <sz val="10"/>
        <color rgb="FF1F497D"/>
        <rFont val="Times New Roman"/>
      </rPr>
      <t>Konu No</t>
    </r>
    <r>
      <rPr>
        <b/>
        <sz val="10"/>
        <color rgb="FF1F497D"/>
        <rFont val="Times New Roman"/>
      </rPr>
      <t xml:space="preserve">         #Subjects</t>
    </r>
  </si>
  <si>
    <r>
      <rPr>
        <b/>
        <sz val="10"/>
        <color rgb="FF1F497D"/>
        <rFont val="Times New Roman"/>
      </rPr>
      <t>Hafta</t>
    </r>
    <r>
      <rPr>
        <b/>
        <sz val="10"/>
        <color rgb="FF1F497D"/>
        <rFont val="Times New Roman"/>
      </rPr>
      <t xml:space="preserve">           Week</t>
    </r>
  </si>
  <si>
    <r>
      <rPr>
        <b/>
        <sz val="10"/>
        <color rgb="FF1F497D"/>
        <rFont val="Times New Roman"/>
      </rPr>
      <t>Konu</t>
    </r>
    <r>
      <rPr>
        <b/>
        <sz val="10"/>
        <color rgb="FF1F497D"/>
        <rFont val="Times New Roman"/>
      </rPr>
      <t xml:space="preserve">                                                                   Subject</t>
    </r>
  </si>
  <si>
    <r>
      <rPr>
        <b/>
        <sz val="10"/>
        <color rgb="FF1F497D"/>
        <rFont val="Times New Roman"/>
      </rPr>
      <t xml:space="preserve">ÖÇ/LO 1 </t>
    </r>
    <r>
      <rPr>
        <b/>
        <sz val="10"/>
        <color rgb="FF1F497D"/>
        <rFont val="Times New Roman"/>
      </rPr>
      <t xml:space="preserve">             </t>
    </r>
  </si>
  <si>
    <r>
      <rPr>
        <b/>
        <sz val="10"/>
        <color rgb="FF1F497D"/>
        <rFont val="Times New Roman"/>
      </rPr>
      <t>ÖÇ/LO 2</t>
    </r>
  </si>
  <si>
    <r>
      <rPr>
        <b/>
        <sz val="10"/>
        <color rgb="FF1F497D"/>
        <rFont val="Times New Roman"/>
      </rPr>
      <t>ÖÇ/LO 3</t>
    </r>
  </si>
  <si>
    <r>
      <rPr>
        <b/>
        <sz val="10"/>
        <color rgb="FF1F497D"/>
        <rFont val="Times New Roman"/>
      </rPr>
      <t>ÖÇ/LO 4</t>
    </r>
  </si>
  <si>
    <r>
      <rPr>
        <b/>
        <sz val="10"/>
        <color rgb="FF1F497D"/>
        <rFont val="Times New Roman"/>
      </rPr>
      <t>ÖÇ/LO 5</t>
    </r>
  </si>
  <si>
    <t>K/S 1</t>
  </si>
  <si>
    <t>Borçlar Hukukunun Temel Kavramları</t>
  </si>
  <si>
    <t>K/S 2</t>
  </si>
  <si>
    <t>Borçlar Hukukuna hâkim olan ilkeler</t>
  </si>
  <si>
    <t>K/S 3</t>
  </si>
  <si>
    <t>Borçların kaynakları-Sözleşmeler</t>
  </si>
  <si>
    <t>K/S 4</t>
  </si>
  <si>
    <t>Sözleşmenin kurulması</t>
  </si>
  <si>
    <t>K/S 5</t>
  </si>
  <si>
    <t>Sözleşmenin geçerlilik şartları</t>
  </si>
  <si>
    <t>K/S 6</t>
  </si>
  <si>
    <t>Sözleşmenin geçersizliği</t>
  </si>
  <si>
    <t>K/S 7</t>
  </si>
  <si>
    <t>Sözleşme yapma zorunluluğu</t>
  </si>
  <si>
    <t>K/S 8</t>
  </si>
  <si>
    <t>Ara Sınav</t>
  </si>
  <si>
    <t>K/S 9</t>
  </si>
  <si>
    <t>Temsil</t>
  </si>
  <si>
    <t>K/S 10</t>
  </si>
  <si>
    <t>Borçların ifası-İfa modaliteleri</t>
  </si>
  <si>
    <t>K/S 11</t>
  </si>
  <si>
    <t>K/S 12</t>
  </si>
  <si>
    <t>Borçların ifa edilmemesi</t>
  </si>
  <si>
    <t>K/S 13</t>
  </si>
  <si>
    <t>Borçların ifa edilmemesinin sonuçları</t>
  </si>
  <si>
    <t>K/S 14</t>
  </si>
  <si>
    <t>Borçların sona ermesi</t>
  </si>
  <si>
    <t>K/S 15</t>
  </si>
  <si>
    <t>Zamanaşımı</t>
  </si>
  <si>
    <r>
      <rPr>
        <b/>
        <sz val="10"/>
        <color theme="1"/>
        <rFont val="Times New Roman"/>
      </rPr>
      <t xml:space="preserve">Öğrenim Değerlendirme Metotları, Ders Notuna Etki Ağırlıkları, Uygulama ve Telafi Kuralları      </t>
    </r>
    <r>
      <rPr>
        <b/>
        <sz val="10"/>
        <color rgb="FF1F497D"/>
        <rFont val="Times New Roman"/>
      </rPr>
      <t xml:space="preserve">        Assessment Methods, Weight in Course Grade, Implementation and Make-Up Rules </t>
    </r>
  </si>
  <si>
    <t>No</t>
  </si>
  <si>
    <r>
      <rPr>
        <b/>
        <sz val="10"/>
        <color rgb="FF1F497D"/>
        <rFont val="Times New Roman"/>
      </rPr>
      <t xml:space="preserve">Tür </t>
    </r>
    <r>
      <rPr>
        <b/>
        <sz val="10"/>
        <color rgb="FF1F497D"/>
        <rFont val="Times New Roman"/>
      </rPr>
      <t xml:space="preserve">                                                Type</t>
    </r>
  </si>
  <si>
    <r>
      <rPr>
        <b/>
        <sz val="10"/>
        <color rgb="FF1F497D"/>
        <rFont val="Times New Roman"/>
      </rPr>
      <t>Ağırlık</t>
    </r>
    <r>
      <rPr>
        <b/>
        <sz val="10"/>
        <color rgb="FF1F497D"/>
        <rFont val="Times New Roman"/>
      </rPr>
      <t xml:space="preserve">                        Weight</t>
    </r>
  </si>
  <si>
    <r>
      <rPr>
        <b/>
        <sz val="10"/>
        <color rgb="FF1F497D"/>
        <rFont val="Times New Roman"/>
      </rPr>
      <t>Uygulama Kuralı</t>
    </r>
    <r>
      <rPr>
        <sz val="10"/>
        <color rgb="FF1F497D"/>
        <rFont val="Times New Roman"/>
      </rPr>
      <t xml:space="preserve"> </t>
    </r>
    <r>
      <rPr>
        <b/>
        <sz val="10"/>
        <color rgb="FF1F497D"/>
        <rFont val="Times New Roman"/>
      </rPr>
      <t xml:space="preserve">                     Implementation Rule</t>
    </r>
  </si>
  <si>
    <r>
      <rPr>
        <b/>
        <sz val="10"/>
        <color rgb="FF1F497D"/>
        <rFont val="Times New Roman"/>
      </rPr>
      <t xml:space="preserve">Telafi Kuralı </t>
    </r>
    <r>
      <rPr>
        <b/>
        <sz val="10"/>
        <color rgb="FF1F497D"/>
        <rFont val="Times New Roman"/>
      </rPr>
      <t xml:space="preserve">               Make-Up Rule</t>
    </r>
  </si>
  <si>
    <t>D1</t>
  </si>
  <si>
    <t>Derse ilişkin mevzuat ve materyalin kullanılıp kullanılmayacağı dersin öğretim elemanı tarafından öğrencilere bildirilir. Sınav esansında hiçbir iletişim aracının kullanılmasına izin verilmez.
The instructor of the course will inform students whether or not the course-related legislation and materials will be used. No means of communication is allowed during the exam.</t>
  </si>
  <si>
    <t>Fakültenin belirlediği esaslar çerçevesinde mazeret sınavı yapılır.
Make-up exams are held within the framework of the principles determined by the faculty.</t>
  </si>
  <si>
    <t>Midterm Exam</t>
  </si>
  <si>
    <t>D2</t>
  </si>
  <si>
    <t>Kısa Sınav(lar)</t>
  </si>
  <si>
    <t>-</t>
  </si>
  <si>
    <t>Quizz(es)</t>
  </si>
  <si>
    <t>D3</t>
  </si>
  <si>
    <t>Final Sınavı</t>
  </si>
  <si>
    <t>Derse ilişkin mevzuat ve materyalin kullanılıp kullanılmayacağı dersin öğretim elemanı tarafından öğrencilere bildirilir. Sınav esansında hiçbir iletişim aracının kullanılmasına izin verilmez.
The instructor of the course will inform students whether or not the relevant legislation and materials will be used. No means of communication are allowed during the exam.</t>
  </si>
  <si>
    <t>Final Exam</t>
  </si>
  <si>
    <r>
      <rPr>
        <b/>
        <sz val="10"/>
        <color rgb="FF1F497D"/>
        <rFont val="Times New Roman"/>
      </rPr>
      <t>TOPLAM</t>
    </r>
    <r>
      <rPr>
        <b/>
        <sz val="10"/>
        <color rgb="FF1F497D"/>
        <rFont val="Times New Roman"/>
      </rPr>
      <t xml:space="preserve"> / SUM</t>
    </r>
  </si>
  <si>
    <t>Öğrenim Çıktılarının Kazanılmasının Kanıtı</t>
  </si>
  <si>
    <t>Öğrenim çıktılarında belirlenen her ders konusu, vize ve final sınavlarıyla test edilir. Her öğrenim değerlendirme metoduna verilen ağırlıklarla, her öğrencinin ağırlıklı not ortalaması belirlenir.</t>
  </si>
  <si>
    <t>Evidence of Achievement of Learning Outcomes</t>
  </si>
  <si>
    <r>
      <rPr>
        <b/>
        <sz val="10"/>
        <color rgb="FF1F497D"/>
        <rFont val="Times New Roman"/>
      </rPr>
      <t xml:space="preserve">Harf Notu Belirleme Metodu </t>
    </r>
    <r>
      <rPr>
        <b/>
        <sz val="10"/>
        <color rgb="FF1F497D"/>
        <rFont val="Times New Roman"/>
      </rPr>
      <t xml:space="preserve">                                    Method for Determining Letter Grade</t>
    </r>
  </si>
  <si>
    <t>İlgili öğretim elemanı, öğrencinin ara sınavlarda, yarıyıl içi çalışmalarda ve final sınavında gösterdiği başarısını değerlendirerek ve sınıfın genel başarı düzeyini göz önünde
bulundurarak, yandaki tablodaki harf notlarından birini öğrencinin aldığı ders için belirler.</t>
  </si>
  <si>
    <t>HARF NOTU</t>
  </si>
  <si>
    <t>ARALIK</t>
  </si>
  <si>
    <t>GRADE</t>
  </si>
  <si>
    <t>MARKS</t>
  </si>
  <si>
    <t>A+</t>
  </si>
  <si>
    <t>C+</t>
  </si>
  <si>
    <t>60-64</t>
  </si>
  <si>
    <t>A</t>
  </si>
  <si>
    <t>95-100</t>
  </si>
  <si>
    <t>C</t>
  </si>
  <si>
    <t>55-59</t>
  </si>
  <si>
    <t>A-</t>
  </si>
  <si>
    <t>85-94</t>
  </si>
  <si>
    <t>C-</t>
  </si>
  <si>
    <t>50-54</t>
  </si>
  <si>
    <t>B+</t>
  </si>
  <si>
    <t>80-84</t>
  </si>
  <si>
    <t>D+</t>
  </si>
  <si>
    <t>45-49</t>
  </si>
  <si>
    <t>B</t>
  </si>
  <si>
    <t>75-79</t>
  </si>
  <si>
    <t>D</t>
  </si>
  <si>
    <t>40-44</t>
  </si>
  <si>
    <t>B-</t>
  </si>
  <si>
    <t>65-74</t>
  </si>
  <si>
    <t>F</t>
  </si>
  <si>
    <t>0-39</t>
  </si>
  <si>
    <r>
      <rPr>
        <b/>
        <sz val="10"/>
        <color theme="1"/>
        <rFont val="Times New Roman"/>
      </rPr>
      <t xml:space="preserve">Öğretim Metodları, Tahmini Öğrenci Yükü         </t>
    </r>
    <r>
      <rPr>
        <b/>
        <sz val="10"/>
        <color rgb="FF1F497D"/>
        <rFont val="Times New Roman"/>
      </rPr>
      <t xml:space="preserve">   Teaching Methods, Student Work Load</t>
    </r>
  </si>
  <si>
    <r>
      <rPr>
        <b/>
        <sz val="10"/>
        <color rgb="FF1F497D"/>
        <rFont val="Times New Roman"/>
      </rPr>
      <t>Tür</t>
    </r>
    <r>
      <rPr>
        <b/>
        <sz val="10"/>
        <color rgb="FF1F497D"/>
        <rFont val="Times New Roman"/>
      </rPr>
      <t xml:space="preserve">                                                 Method</t>
    </r>
  </si>
  <si>
    <r>
      <rPr>
        <b/>
        <sz val="10"/>
        <color rgb="FF1F497D"/>
        <rFont val="Times New Roman"/>
      </rPr>
      <t xml:space="preserve">Açıklama  </t>
    </r>
    <r>
      <rPr>
        <b/>
        <sz val="10"/>
        <color rgb="FF1F497D"/>
        <rFont val="Times New Roman"/>
      </rPr>
      <t xml:space="preserve">                                                                                                                      Explaination</t>
    </r>
  </si>
  <si>
    <r>
      <rPr>
        <b/>
        <sz val="10"/>
        <color rgb="FF1F497D"/>
        <rFont val="Times New Roman"/>
      </rPr>
      <t>Saat</t>
    </r>
    <r>
      <rPr>
        <b/>
        <sz val="10"/>
        <color rgb="FF1F497D"/>
        <rFont val="Times New Roman"/>
      </rPr>
      <t xml:space="preserve">               Hours</t>
    </r>
  </si>
  <si>
    <r>
      <rPr>
        <b/>
        <sz val="10"/>
        <color rgb="FF1F497D"/>
        <rFont val="Times New Roman"/>
      </rPr>
      <t>Öğretim elemanı tarafından uygulanan süre</t>
    </r>
    <r>
      <rPr>
        <b/>
        <sz val="10"/>
        <color rgb="FF1F497D"/>
        <rFont val="Times New Roman"/>
      </rPr>
      <t xml:space="preserve"> // Time applied by instructor</t>
    </r>
  </si>
  <si>
    <t>Sınıf Dersi</t>
  </si>
  <si>
    <t>Lecture</t>
  </si>
  <si>
    <t>Etkileşimli Ders</t>
  </si>
  <si>
    <t>Interactive Lecture</t>
  </si>
  <si>
    <t xml:space="preserve">Problem Dersi </t>
  </si>
  <si>
    <t>Recitation</t>
  </si>
  <si>
    <t xml:space="preserve">Laboratuvar </t>
  </si>
  <si>
    <t>Laboratory</t>
  </si>
  <si>
    <t>Uygulama</t>
  </si>
  <si>
    <t>Practical</t>
  </si>
  <si>
    <t>Saha Çalışması</t>
  </si>
  <si>
    <t>Field Work</t>
  </si>
  <si>
    <r>
      <rPr>
        <b/>
        <sz val="10"/>
        <color rgb="FF1F497D"/>
        <rFont val="Times New Roman"/>
      </rPr>
      <t>Öğrencinin ayırması beklenen tahmini süre</t>
    </r>
    <r>
      <rPr>
        <b/>
        <sz val="10"/>
        <color rgb="FF1F497D"/>
        <rFont val="Times New Roman"/>
      </rPr>
      <t xml:space="preserve"> // Time expected to be allocated by student</t>
    </r>
  </si>
  <si>
    <t>İş Planı</t>
  </si>
  <si>
    <t>Business Plan</t>
  </si>
  <si>
    <t>Ders Tekrarı</t>
  </si>
  <si>
    <t>Review</t>
  </si>
  <si>
    <t>Ofis Saati</t>
  </si>
  <si>
    <t>Office Hours</t>
  </si>
  <si>
    <r>
      <rPr>
        <b/>
        <sz val="10"/>
        <color rgb="FF1F497D"/>
        <rFont val="Times New Roman"/>
      </rPr>
      <t>TOPLAM</t>
    </r>
    <r>
      <rPr>
        <b/>
        <sz val="10"/>
        <color rgb="FF1F497D"/>
        <rFont val="Times New Roman"/>
      </rPr>
      <t xml:space="preserve"> / TOTAL</t>
    </r>
  </si>
  <si>
    <t>IV. BÖLÜM</t>
  </si>
  <si>
    <t>IV. PART</t>
  </si>
  <si>
    <r>
      <rPr>
        <b/>
        <sz val="10"/>
        <color theme="1"/>
        <rFont val="Times New Roman"/>
      </rPr>
      <t xml:space="preserve">Öğretim Elemanı        </t>
    </r>
    <r>
      <rPr>
        <b/>
        <sz val="10"/>
        <color rgb="FF1F497D"/>
        <rFont val="Times New Roman"/>
      </rPr>
      <t xml:space="preserve">   Instructor</t>
    </r>
  </si>
  <si>
    <r>
      <rPr>
        <b/>
        <sz val="10"/>
        <color theme="1"/>
        <rFont val="Times New Roman"/>
      </rPr>
      <t xml:space="preserve">İsim Soyisim    </t>
    </r>
    <r>
      <rPr>
        <b/>
        <sz val="10"/>
        <color rgb="FF1F497D"/>
        <rFont val="Times New Roman"/>
      </rPr>
      <t xml:space="preserve">               Name Surname</t>
    </r>
  </si>
  <si>
    <t>Dr. Öğr. Ü. Tanju Oktay Yaşar</t>
  </si>
  <si>
    <r>
      <rPr>
        <b/>
        <sz val="10"/>
        <color theme="1"/>
        <rFont val="Times New Roman"/>
      </rPr>
      <t xml:space="preserve">E-posta             </t>
    </r>
    <r>
      <rPr>
        <b/>
        <sz val="10"/>
        <color rgb="FF1F497D"/>
        <rFont val="Times New Roman"/>
      </rPr>
      <t xml:space="preserve">                     E-mail</t>
    </r>
  </si>
  <si>
    <t>tanju.yasar@antalya.edu.tr</t>
  </si>
  <si>
    <r>
      <rPr>
        <b/>
        <sz val="10"/>
        <color theme="1"/>
        <rFont val="Times New Roman"/>
      </rPr>
      <t xml:space="preserve">Ofis                       </t>
    </r>
    <r>
      <rPr>
        <b/>
        <sz val="10"/>
        <color rgb="FF1F497D"/>
        <rFont val="Times New Roman"/>
      </rPr>
      <t xml:space="preserve">                Office</t>
    </r>
  </si>
  <si>
    <t>AG--43</t>
  </si>
  <si>
    <t>Görüşme saatleri</t>
  </si>
  <si>
    <t>Pazartesi: 13:00-14:50 (A1-76), Salı: 15:00-16:50 (A1-76)</t>
  </si>
  <si>
    <r>
      <rPr>
        <b/>
        <sz val="10"/>
        <color theme="1"/>
        <rFont val="Times New Roman"/>
      </rPr>
      <t xml:space="preserve">Ders Materyalleri   </t>
    </r>
    <r>
      <rPr>
        <b/>
        <sz val="10"/>
        <color rgb="FF1F497D"/>
        <rFont val="Times New Roman"/>
      </rPr>
      <t xml:space="preserve">               Course Materials</t>
    </r>
  </si>
  <si>
    <r>
      <rPr>
        <b/>
        <sz val="10"/>
        <color rgb="FF1F497D"/>
        <rFont val="Times New Roman"/>
      </rPr>
      <t xml:space="preserve">Zorunlu </t>
    </r>
    <r>
      <rPr>
        <b/>
        <sz val="10"/>
        <color rgb="FF1F497D"/>
        <rFont val="Times New Roman"/>
      </rPr>
      <t xml:space="preserve">                              Mandatory</t>
    </r>
  </si>
  <si>
    <t>M. Kemal Oğuzman, M. Turgut Öz, Borçlar Hukuku Genel Hükümler, Cilt-1, 22.
Bası, İstanbul 2024.</t>
  </si>
  <si>
    <r>
      <rPr>
        <b/>
        <sz val="10"/>
        <color rgb="FF1F497D"/>
        <rFont val="Times New Roman"/>
      </rPr>
      <t>Önerilen</t>
    </r>
    <r>
      <rPr>
        <b/>
        <sz val="10"/>
        <color rgb="FF1F497D"/>
        <rFont val="Times New Roman"/>
      </rPr>
      <t xml:space="preserve">                             Recommended</t>
    </r>
  </si>
  <si>
    <t>Fikret Eren, Borçlar Hukuku Genel Hükümler, 29.Baskı, Ankara 2024.
Ahmet M. Kılıçoğlu, Borçlar Hukuku Genel Hükümler, 28. Baskı, Ankara 2024.</t>
  </si>
  <si>
    <r>
      <rPr>
        <b/>
        <sz val="10"/>
        <color theme="1"/>
        <rFont val="Times New Roman"/>
      </rPr>
      <t xml:space="preserve">Diğer             </t>
    </r>
    <r>
      <rPr>
        <b/>
        <sz val="10"/>
        <color rgb="FF1F497D"/>
        <rFont val="Times New Roman"/>
      </rPr>
      <t xml:space="preserve">                       Other</t>
    </r>
  </si>
  <si>
    <t>Akademik Dürüstlük           Scholastic Honesty</t>
  </si>
  <si>
    <t>Akademik dürüstlüğün ihlali; kopya çekmeyi ve kopya çekmeye teşebbüs etmeyi, intihal etmeyi, sahte bilgi veya alıntı göstermeyi, başkaları tarafından yapılan dürüst olmayan eylemleri kolaylaştırmayı, sınavları izinsiz elde etmeyi, öğretim elemanına bilgi vermeden daha once yapılan bir çalışmayı kullanmayı, diğer öğrencilerin akademik çalışmasını değiştirmeyi içermekle birlikte, bu eylemlerle sınırlı değildir. Akademik dürüstlüğün herhangi bir biçimde ihlal edilmesi, ciddi bir akademik suçtur ve üniversitenin disiplin kuralları kapsamında sonucu olur.</t>
  </si>
  <si>
    <t>Scholastic Honesty</t>
  </si>
  <si>
    <t>Engelli Öğrenciler</t>
  </si>
  <si>
    <t>Dersin işlenişi ve öğrenimin değerlendirilmesi ile ilgili olarak engelli öğrenciler için uygun şartlar sağlanmaktadır.</t>
  </si>
  <si>
    <t>Students with Disabilities</t>
  </si>
  <si>
    <t xml:space="preserve">Güvenlik Konuları </t>
  </si>
  <si>
    <t>Dersin işlenişi özel bir güvenlik önlemi gerektirmemektedir.</t>
  </si>
  <si>
    <t>Safety Issues</t>
  </si>
  <si>
    <t>Esneklik</t>
  </si>
  <si>
    <t>Dönem içerisinde mecbur kalınması durumunda dersin işleniş şekli öğretim üyesi tarafından öğrencilere haber verilerek değiştirilebilir.</t>
  </si>
  <si>
    <t>Flexibility</t>
  </si>
  <si>
    <t>Form No: ÜY-FR-1064 Yayın Tarihi:06.04.2022 Değ.No:0 Değ. Tarihi:-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</si>
</sst>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scheme val="minor"/>
    </font>
    <font>
      <sz val="11"/>
      <color theme="1"/>
      <name val="Calibri"/>
    </font>
    <font>
      <sz val="10"/>
      <color theme="1"/>
      <name val="Calibri"/>
    </font>
    <font>
      <b/>
      <sz val="14"/>
      <color rgb="FF262626"/>
      <name val="Times New Roman"/>
    </font>
    <font>
      <sz val="11"/>
      <name val="Calibri"/>
    </font>
    <font>
      <b/>
      <sz val="14"/>
      <color rgb="FF2F5496"/>
      <name val="Times New Roman"/>
    </font>
    <font>
      <b/>
      <sz val="12"/>
      <color theme="1"/>
      <name val="Times New Roman"/>
    </font>
    <font>
      <b/>
      <sz val="12"/>
      <color rgb="FF1F497D"/>
      <name val="Times New Roman"/>
    </font>
    <font>
      <b/>
      <sz val="10"/>
      <color theme="1"/>
      <name val="Times New Roman"/>
    </font>
    <font>
      <sz val="10"/>
      <color theme="1"/>
      <name val="Times New Roman"/>
    </font>
    <font>
      <b/>
      <sz val="10"/>
      <color rgb="FF1F497D"/>
      <name val="Times New Roman"/>
    </font>
    <font>
      <sz val="10"/>
      <color rgb="FF1F497D"/>
      <name val="Times New Roman"/>
    </font>
    <font>
      <sz val="10"/>
      <color rgb="FF1F4E79"/>
      <name val="Times New Roman"/>
    </font>
    <font>
      <b/>
      <sz val="10"/>
      <color rgb="FF1F4E79"/>
      <name val="Times New Roman"/>
    </font>
    <font>
      <b/>
      <sz val="11"/>
      <color rgb="FF1F497D"/>
      <name val="Times New Roman"/>
    </font>
    <font>
      <sz val="10"/>
      <color rgb="FF262626"/>
      <name val="Times New Roman"/>
    </font>
    <font>
      <sz val="11"/>
      <color theme="1"/>
      <name val="Times New Roman"/>
    </font>
    <font>
      <sz val="9"/>
      <color theme="1"/>
      <name val="Times New Roman"/>
    </font>
    <font>
      <sz val="9"/>
      <color rgb="FF1F497D"/>
      <name val="Times New Roman"/>
    </font>
    <font>
      <b/>
      <sz val="10"/>
      <color theme="1"/>
      <name val="Calibri"/>
    </font>
    <font>
      <b/>
      <sz val="9"/>
      <color theme="1"/>
      <name val="Times New Roman"/>
    </font>
    <font>
      <b/>
      <sz val="9"/>
      <color rgb="FF1F497D"/>
      <name val="Times New Roman"/>
    </font>
    <font>
      <u/>
      <sz val="11"/>
      <color theme="10"/>
      <name val="Calibri"/>
    </font>
    <font>
      <sz val="12"/>
      <color theme="1"/>
      <name val="Times New Roman"/>
    </font>
    <font>
      <b/>
      <sz val="11"/>
      <color theme="1"/>
      <name val="Times New Roman"/>
    </font>
  </fonts>
  <fills count="4">
    <fill>
      <patternFill patternType="none"/>
    </fill>
    <fill>
      <patternFill patternType="gray125"/>
    </fill>
    <fill>
      <patternFill patternType="solid">
        <fgColor rgb="FFD6DCE4"/>
        <bgColor rgb="FFD6DCE4"/>
      </patternFill>
    </fill>
    <fill>
      <patternFill patternType="solid">
        <fgColor theme="0"/>
        <bgColor theme="0"/>
      </patternFill>
    </fill>
  </fills>
  <borders count="75">
    <border>
      <left/>
      <right/>
      <top/>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style="medium">
        <color rgb="FF000000"/>
      </left>
      <right style="thin">
        <color rgb="FF000000"/>
      </right>
      <top style="thick">
        <color rgb="FF000000"/>
      </top>
      <bottom/>
      <diagonal/>
    </border>
    <border>
      <left style="thin">
        <color rgb="FF000000"/>
      </left>
      <right/>
      <top style="thick">
        <color rgb="FF000000"/>
      </top>
      <bottom/>
      <diagonal/>
    </border>
    <border>
      <left/>
      <right style="medium">
        <color rgb="FF000000"/>
      </right>
      <top style="thick">
        <color rgb="FF000000"/>
      </top>
      <bottom/>
      <diagonal/>
    </border>
    <border>
      <left style="medium">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style="thin">
        <color rgb="FF000000"/>
      </right>
      <top style="thin">
        <color rgb="FF000000"/>
      </top>
      <bottom/>
      <diagonal/>
    </border>
    <border>
      <left/>
      <right/>
      <top style="thin">
        <color rgb="FF000000"/>
      </top>
      <bottom/>
      <diagonal/>
    </border>
    <border>
      <left/>
      <right style="medium">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style="thin">
        <color rgb="FF000000"/>
      </bottom>
      <diagonal/>
    </border>
    <border>
      <left style="medium">
        <color rgb="FF000000"/>
      </left>
      <right style="thin">
        <color rgb="FF000000"/>
      </right>
      <top/>
      <bottom style="medium">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diagonal/>
    </border>
    <border>
      <left style="thin">
        <color rgb="FF000000"/>
      </left>
      <right style="medium">
        <color rgb="FF000000"/>
      </right>
      <top/>
      <bottom style="thin">
        <color rgb="FF000000"/>
      </bottom>
      <diagonal/>
    </border>
    <border>
      <left style="thin">
        <color rgb="FF000000"/>
      </left>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medium">
        <color rgb="FF000000"/>
      </left>
      <right/>
      <top style="medium">
        <color rgb="FF000000"/>
      </top>
      <bottom/>
      <diagonal/>
    </border>
    <border>
      <left style="medium">
        <color rgb="FF000000"/>
      </left>
      <right/>
      <top/>
      <bottom/>
      <diagonal/>
    </border>
    <border>
      <left style="thin">
        <color rgb="FF000000"/>
      </left>
      <right/>
      <top style="thin">
        <color rgb="FF000000"/>
      </top>
      <bottom/>
      <diagonal/>
    </border>
    <border>
      <left style="thin">
        <color rgb="FF000000"/>
      </left>
      <right/>
      <top/>
      <bottom style="thin">
        <color rgb="FF000000"/>
      </bottom>
      <diagonal/>
    </border>
    <border>
      <left style="medium">
        <color rgb="FF000000"/>
      </left>
      <right/>
      <top/>
      <bottom style="medium">
        <color rgb="FF000000"/>
      </bottom>
      <diagonal/>
    </border>
    <border>
      <left/>
      <right style="medium">
        <color rgb="FF000000"/>
      </right>
      <top/>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thin">
        <color rgb="FF000000"/>
      </right>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medium">
        <color rgb="FF000000"/>
      </bottom>
      <diagonal/>
    </border>
  </borders>
  <cellStyleXfs count="1">
    <xf numFmtId="0" fontId="0" fillId="0" borderId="0"/>
  </cellStyleXfs>
  <cellXfs count="182">
    <xf numFmtId="0" fontId="0" fillId="0" borderId="0" xfId="0"/>
    <xf numFmtId="0" fontId="1" fillId="0" borderId="0" xfId="0" applyFont="1"/>
    <xf numFmtId="0" fontId="2" fillId="0" borderId="0" xfId="0" applyFont="1"/>
    <xf numFmtId="0" fontId="8" fillId="0" borderId="13" xfId="0" applyFont="1" applyBorder="1" applyAlignment="1">
      <alignment vertical="center" wrapText="1"/>
    </xf>
    <xf numFmtId="0" fontId="10" fillId="0" borderId="16" xfId="0" applyFont="1" applyBorder="1" applyAlignment="1">
      <alignment vertical="center" wrapText="1"/>
    </xf>
    <xf numFmtId="0" fontId="8" fillId="0" borderId="20" xfId="0" applyFont="1" applyBorder="1" applyAlignment="1">
      <alignment vertical="center" wrapText="1"/>
    </xf>
    <xf numFmtId="0" fontId="10" fillId="0" borderId="26" xfId="0" applyFont="1" applyBorder="1" applyAlignment="1">
      <alignment vertical="center" wrapText="1"/>
    </xf>
    <xf numFmtId="0" fontId="8" fillId="0" borderId="27" xfId="0" applyFont="1" applyBorder="1" applyAlignment="1">
      <alignment vertical="center" wrapText="1"/>
    </xf>
    <xf numFmtId="0" fontId="8" fillId="0" borderId="31" xfId="0" applyFont="1" applyBorder="1" applyAlignment="1">
      <alignment vertical="center" wrapText="1"/>
    </xf>
    <xf numFmtId="0" fontId="10" fillId="0" borderId="44" xfId="0" applyFont="1" applyBorder="1" applyAlignment="1">
      <alignment vertical="center" wrapText="1"/>
    </xf>
    <xf numFmtId="0" fontId="10" fillId="0" borderId="45" xfId="0" applyFont="1" applyBorder="1" applyAlignment="1">
      <alignment vertical="center" wrapText="1"/>
    </xf>
    <xf numFmtId="0" fontId="8" fillId="0" borderId="23" xfId="0" applyFont="1" applyBorder="1" applyAlignment="1">
      <alignment vertical="center" wrapText="1"/>
    </xf>
    <xf numFmtId="0" fontId="11" fillId="0" borderId="0" xfId="0" applyFont="1" applyAlignment="1">
      <alignment vertical="center" wrapText="1"/>
    </xf>
    <xf numFmtId="0" fontId="10" fillId="0" borderId="18" xfId="0" applyFont="1" applyBorder="1" applyAlignment="1">
      <alignment vertical="center" wrapText="1"/>
    </xf>
    <xf numFmtId="0" fontId="8" fillId="0" borderId="23" xfId="0" applyFont="1" applyBorder="1" applyAlignment="1">
      <alignment vertical="center"/>
    </xf>
    <xf numFmtId="0" fontId="10" fillId="0" borderId="18" xfId="0" applyFont="1" applyBorder="1" applyAlignment="1">
      <alignment vertical="center"/>
    </xf>
    <xf numFmtId="0" fontId="10" fillId="0" borderId="0" xfId="0" applyFont="1" applyAlignment="1">
      <alignment vertical="center" wrapText="1"/>
    </xf>
    <xf numFmtId="0" fontId="10" fillId="0" borderId="48" xfId="0" applyFont="1" applyBorder="1" applyAlignment="1">
      <alignment vertical="center"/>
    </xf>
    <xf numFmtId="0" fontId="8" fillId="0" borderId="32" xfId="0" applyFont="1" applyBorder="1" applyAlignment="1">
      <alignment vertical="center" wrapText="1"/>
    </xf>
    <xf numFmtId="0" fontId="10" fillId="0" borderId="33" xfId="0" applyFont="1" applyBorder="1" applyAlignment="1">
      <alignment vertical="center" wrapText="1"/>
    </xf>
    <xf numFmtId="0" fontId="8" fillId="0" borderId="34" xfId="0" applyFont="1" applyBorder="1" applyAlignment="1">
      <alignment vertical="center"/>
    </xf>
    <xf numFmtId="0" fontId="10" fillId="0" borderId="33" xfId="0" applyFont="1" applyBorder="1" applyAlignment="1">
      <alignment vertical="center"/>
    </xf>
    <xf numFmtId="0" fontId="8" fillId="0" borderId="34" xfId="0" applyFont="1" applyBorder="1" applyAlignment="1">
      <alignment vertical="center" wrapText="1"/>
    </xf>
    <xf numFmtId="0" fontId="10" fillId="0" borderId="53" xfId="0" applyFont="1" applyBorder="1" applyAlignment="1">
      <alignment vertical="center" wrapText="1"/>
    </xf>
    <xf numFmtId="0" fontId="10" fillId="0" borderId="49" xfId="0" applyFont="1" applyBorder="1" applyAlignment="1">
      <alignment vertical="center"/>
    </xf>
    <xf numFmtId="0" fontId="8" fillId="0" borderId="53" xfId="0" applyFont="1" applyBorder="1" applyAlignment="1">
      <alignment vertical="center" wrapText="1"/>
    </xf>
    <xf numFmtId="0" fontId="1" fillId="0" borderId="57" xfId="0" applyFont="1" applyBorder="1"/>
    <xf numFmtId="0" fontId="10" fillId="0" borderId="32" xfId="0" applyFont="1" applyBorder="1" applyAlignment="1">
      <alignment horizontal="center" vertical="center" wrapText="1"/>
    </xf>
    <xf numFmtId="0" fontId="10" fillId="0" borderId="26" xfId="0" applyFont="1" applyBorder="1" applyAlignment="1">
      <alignment wrapText="1"/>
    </xf>
    <xf numFmtId="0" fontId="20" fillId="0" borderId="32" xfId="0" applyFont="1" applyBorder="1" applyAlignment="1">
      <alignment vertical="center" wrapText="1"/>
    </xf>
    <xf numFmtId="0" fontId="20" fillId="0" borderId="52" xfId="0" applyFont="1" applyBorder="1" applyAlignment="1">
      <alignment vertical="center" wrapText="1"/>
    </xf>
    <xf numFmtId="0" fontId="21" fillId="0" borderId="33" xfId="0" applyFont="1" applyBorder="1" applyAlignment="1">
      <alignment vertical="center" wrapText="1"/>
    </xf>
    <xf numFmtId="0" fontId="21" fillId="0" borderId="47" xfId="0" applyFont="1" applyBorder="1" applyAlignment="1">
      <alignment vertical="center" wrapText="1"/>
    </xf>
    <xf numFmtId="0" fontId="18" fillId="0" borderId="67" xfId="0" applyFont="1" applyBorder="1" applyAlignment="1">
      <alignment vertical="center" wrapText="1"/>
    </xf>
    <xf numFmtId="0" fontId="18" fillId="0" borderId="68" xfId="0" applyFont="1" applyBorder="1" applyAlignment="1">
      <alignment vertical="center" wrapText="1"/>
    </xf>
    <xf numFmtId="0" fontId="18" fillId="0" borderId="34" xfId="0" applyFont="1" applyBorder="1" applyAlignment="1">
      <alignment vertical="center" wrapText="1"/>
    </xf>
    <xf numFmtId="0" fontId="18" fillId="0" borderId="46" xfId="0" applyFont="1" applyBorder="1" applyAlignment="1">
      <alignment vertical="center" wrapText="1"/>
    </xf>
    <xf numFmtId="0" fontId="10" fillId="0" borderId="44" xfId="0" applyFont="1" applyBorder="1" applyAlignment="1">
      <alignment horizontal="center" vertical="center" wrapText="1"/>
    </xf>
    <xf numFmtId="0" fontId="9" fillId="0" borderId="46" xfId="0" applyFont="1" applyBorder="1" applyAlignment="1">
      <alignment vertical="center"/>
    </xf>
    <xf numFmtId="0" fontId="23" fillId="0" borderId="0" xfId="0" applyFont="1" applyAlignment="1">
      <alignment vertical="center"/>
    </xf>
    <xf numFmtId="0" fontId="9" fillId="0" borderId="23" xfId="0" applyFont="1" applyBorder="1" applyAlignment="1">
      <alignment horizontal="left" vertical="center" wrapText="1"/>
    </xf>
    <xf numFmtId="0" fontId="4" fillId="0" borderId="21" xfId="0" applyFont="1" applyBorder="1"/>
    <xf numFmtId="0" fontId="4" fillId="0" borderId="24" xfId="0" applyFont="1" applyBorder="1"/>
    <xf numFmtId="0" fontId="11" fillId="0" borderId="17" xfId="0" applyFont="1" applyBorder="1" applyAlignment="1">
      <alignment horizontal="left" vertical="center" wrapText="1"/>
    </xf>
    <xf numFmtId="0" fontId="4" fillId="0" borderId="18" xfId="0" applyFont="1" applyBorder="1"/>
    <xf numFmtId="0" fontId="4" fillId="0" borderId="25" xfId="0" applyFont="1" applyBorder="1"/>
    <xf numFmtId="0" fontId="2" fillId="3" borderId="46" xfId="0" applyFont="1" applyFill="1" applyBorder="1" applyAlignment="1">
      <alignment horizontal="center" vertical="center"/>
    </xf>
    <xf numFmtId="0" fontId="4" fillId="0" borderId="50" xfId="0" applyFont="1" applyBorder="1"/>
    <xf numFmtId="0" fontId="6" fillId="2" borderId="35" xfId="0" applyFont="1" applyFill="1" applyBorder="1" applyAlignment="1">
      <alignment horizontal="center"/>
    </xf>
    <xf numFmtId="0" fontId="4" fillId="0" borderId="36" xfId="0" applyFont="1" applyBorder="1"/>
    <xf numFmtId="0" fontId="4" fillId="0" borderId="37" xfId="0" applyFont="1" applyBorder="1"/>
    <xf numFmtId="0" fontId="7" fillId="2" borderId="38" xfId="0" applyFont="1" applyFill="1" applyBorder="1" applyAlignment="1">
      <alignment horizontal="center"/>
    </xf>
    <xf numFmtId="0" fontId="4" fillId="0" borderId="39" xfId="0" applyFont="1" applyBorder="1"/>
    <xf numFmtId="0" fontId="4" fillId="0" borderId="40" xfId="0" applyFont="1" applyBorder="1"/>
    <xf numFmtId="0" fontId="14" fillId="0" borderId="27" xfId="0" applyFont="1" applyBorder="1" applyAlignment="1">
      <alignment horizontal="center" vertical="center" wrapText="1"/>
    </xf>
    <xf numFmtId="0" fontId="4" fillId="0" borderId="31" xfId="0" applyFont="1" applyBorder="1"/>
    <xf numFmtId="0" fontId="4" fillId="0" borderId="26" xfId="0" applyFont="1" applyBorder="1"/>
    <xf numFmtId="0" fontId="7" fillId="0" borderId="41" xfId="0" applyFont="1" applyBorder="1" applyAlignment="1">
      <alignment horizontal="center" vertical="center" wrapText="1"/>
    </xf>
    <xf numFmtId="0" fontId="4" fillId="0" borderId="42" xfId="0" applyFont="1" applyBorder="1"/>
    <xf numFmtId="0" fontId="4" fillId="0" borderId="43" xfId="0" applyFont="1" applyBorder="1"/>
    <xf numFmtId="0" fontId="2" fillId="0" borderId="34" xfId="0" applyFont="1" applyBorder="1" applyAlignment="1">
      <alignment horizontal="center" vertical="center"/>
    </xf>
    <xf numFmtId="0" fontId="4" fillId="0" borderId="33" xfId="0" applyFont="1" applyBorder="1"/>
    <xf numFmtId="0" fontId="4" fillId="0" borderId="47" xfId="0" applyFont="1" applyBorder="1"/>
    <xf numFmtId="0" fontId="9" fillId="0" borderId="34" xfId="0" applyFont="1" applyBorder="1" applyAlignment="1">
      <alignment horizontal="center" vertical="center" wrapText="1"/>
    </xf>
    <xf numFmtId="0" fontId="9" fillId="3" borderId="34" xfId="0" applyFont="1" applyFill="1" applyBorder="1" applyAlignment="1">
      <alignment horizontal="center" vertical="center" wrapText="1"/>
    </xf>
    <xf numFmtId="0" fontId="9" fillId="3" borderId="46" xfId="0" applyFont="1" applyFill="1" applyBorder="1" applyAlignment="1">
      <alignment horizontal="center" vertical="center" wrapText="1"/>
    </xf>
    <xf numFmtId="0" fontId="4" fillId="0" borderId="49" xfId="0" applyFont="1" applyBorder="1"/>
    <xf numFmtId="0" fontId="9" fillId="0" borderId="32" xfId="0" applyFont="1" applyBorder="1" applyAlignment="1">
      <alignment horizontal="center" vertical="center" wrapText="1"/>
    </xf>
    <xf numFmtId="0" fontId="9" fillId="3" borderId="32" xfId="0" applyFont="1" applyFill="1" applyBorder="1" applyAlignment="1">
      <alignment horizontal="center" vertical="center" wrapText="1"/>
    </xf>
    <xf numFmtId="0" fontId="9" fillId="3" borderId="52" xfId="0" applyFont="1" applyFill="1" applyBorder="1" applyAlignment="1">
      <alignment horizontal="center" vertical="center" wrapText="1"/>
    </xf>
    <xf numFmtId="0" fontId="6" fillId="2" borderId="35" xfId="0" applyFont="1" applyFill="1" applyBorder="1" applyAlignment="1">
      <alignment horizontal="center" vertical="center"/>
    </xf>
    <xf numFmtId="0" fontId="7" fillId="2" borderId="38" xfId="0" applyFont="1" applyFill="1" applyBorder="1" applyAlignment="1">
      <alignment horizontal="center" vertical="center"/>
    </xf>
    <xf numFmtId="0" fontId="16" fillId="3" borderId="34" xfId="0" applyFont="1" applyFill="1" applyBorder="1" applyAlignment="1">
      <alignment horizontal="center" vertical="center" wrapText="1"/>
    </xf>
    <xf numFmtId="0" fontId="16" fillId="3" borderId="46" xfId="0" applyFont="1" applyFill="1" applyBorder="1" applyAlignment="1">
      <alignment horizontal="center" vertical="center" wrapText="1"/>
    </xf>
    <xf numFmtId="0" fontId="16" fillId="0" borderId="34" xfId="0" applyFont="1" applyBorder="1" applyAlignment="1">
      <alignment horizontal="center" vertical="center" wrapText="1"/>
    </xf>
    <xf numFmtId="0" fontId="16" fillId="0" borderId="53" xfId="0" applyFont="1" applyBorder="1" applyAlignment="1">
      <alignment horizontal="center" vertical="center" wrapText="1"/>
    </xf>
    <xf numFmtId="0" fontId="16" fillId="0" borderId="54" xfId="0" applyFont="1" applyBorder="1" applyAlignment="1">
      <alignment horizontal="center" vertical="center" wrapText="1"/>
    </xf>
    <xf numFmtId="0" fontId="4" fillId="0" borderId="17" xfId="0" applyFont="1" applyBorder="1"/>
    <xf numFmtId="0" fontId="4" fillId="0" borderId="48" xfId="0" applyFont="1" applyBorder="1"/>
    <xf numFmtId="0" fontId="10" fillId="0" borderId="41" xfId="0" applyFont="1" applyBorder="1" applyAlignment="1">
      <alignment horizontal="center" vertical="center" wrapText="1"/>
    </xf>
    <xf numFmtId="0" fontId="17" fillId="0" borderId="23" xfId="0" applyFont="1" applyBorder="1" applyAlignment="1">
      <alignment horizontal="center" vertical="center" wrapText="1"/>
    </xf>
    <xf numFmtId="0" fontId="16" fillId="0" borderId="46" xfId="0" applyFont="1" applyBorder="1" applyAlignment="1">
      <alignment horizontal="center" vertical="center" wrapText="1"/>
    </xf>
    <xf numFmtId="0" fontId="16" fillId="3" borderId="58" xfId="0" applyFont="1" applyFill="1" applyBorder="1" applyAlignment="1">
      <alignment horizontal="center" vertical="center" wrapText="1"/>
    </xf>
    <xf numFmtId="0" fontId="4" fillId="0" borderId="59" xfId="0" applyFont="1" applyBorder="1"/>
    <xf numFmtId="0" fontId="16" fillId="0" borderId="23" xfId="0" applyFont="1" applyBorder="1" applyAlignment="1">
      <alignment horizontal="center" vertical="center" wrapText="1"/>
    </xf>
    <xf numFmtId="0" fontId="10" fillId="0" borderId="28" xfId="0" applyFont="1" applyBorder="1" applyAlignment="1">
      <alignment horizontal="center" vertical="center" wrapText="1"/>
    </xf>
    <xf numFmtId="0" fontId="4" fillId="0" borderId="30" xfId="0" applyFont="1" applyBorder="1"/>
    <xf numFmtId="0" fontId="12" fillId="0" borderId="23" xfId="0" applyFont="1" applyBorder="1" applyAlignment="1">
      <alignment horizontal="center" vertical="center" wrapText="1"/>
    </xf>
    <xf numFmtId="0" fontId="4" fillId="0" borderId="22" xfId="0" applyFont="1" applyBorder="1"/>
    <xf numFmtId="0" fontId="4" fillId="0" borderId="54" xfId="0" applyFont="1" applyBorder="1"/>
    <xf numFmtId="0" fontId="4" fillId="0" borderId="61" xfId="0" applyFont="1" applyBorder="1"/>
    <xf numFmtId="0" fontId="18" fillId="0" borderId="17" xfId="0" applyFont="1" applyBorder="1" applyAlignment="1">
      <alignment horizontal="center" vertical="center" wrapText="1"/>
    </xf>
    <xf numFmtId="9" fontId="19" fillId="0" borderId="23" xfId="0" applyNumberFormat="1" applyFont="1" applyBorder="1" applyAlignment="1">
      <alignment horizontal="left"/>
    </xf>
    <xf numFmtId="0" fontId="4" fillId="0" borderId="19" xfId="0" applyFont="1" applyBorder="1"/>
    <xf numFmtId="0" fontId="9" fillId="0" borderId="28" xfId="0" applyFont="1" applyBorder="1" applyAlignment="1">
      <alignment horizontal="left" vertical="center" wrapText="1"/>
    </xf>
    <xf numFmtId="0" fontId="4" fillId="0" borderId="29" xfId="0" applyFont="1" applyBorder="1"/>
    <xf numFmtId="0" fontId="3" fillId="0" borderId="1" xfId="0" applyFont="1" applyBorder="1" applyAlignment="1">
      <alignment horizontal="center"/>
    </xf>
    <xf numFmtId="0" fontId="4" fillId="0" borderId="2" xfId="0" applyFont="1" applyBorder="1"/>
    <xf numFmtId="0" fontId="4" fillId="0" borderId="3" xfId="0" applyFont="1" applyBorder="1"/>
    <xf numFmtId="0" fontId="5" fillId="0" borderId="4" xfId="0" applyFont="1" applyBorder="1" applyAlignment="1">
      <alignment horizontal="center"/>
    </xf>
    <xf numFmtId="0" fontId="4" fillId="0" borderId="5" xfId="0" applyFont="1" applyBorder="1"/>
    <xf numFmtId="0" fontId="4" fillId="0" borderId="6" xfId="0" applyFont="1" applyBorder="1"/>
    <xf numFmtId="0" fontId="6" fillId="2" borderId="7" xfId="0" applyFont="1" applyFill="1" applyBorder="1" applyAlignment="1">
      <alignment horizontal="center"/>
    </xf>
    <xf numFmtId="0" fontId="4" fillId="0" borderId="8" xfId="0" applyFont="1" applyBorder="1"/>
    <xf numFmtId="0" fontId="4" fillId="0" borderId="9" xfId="0" applyFont="1" applyBorder="1"/>
    <xf numFmtId="0" fontId="7" fillId="2" borderId="10" xfId="0" applyFont="1" applyFill="1" applyBorder="1" applyAlignment="1">
      <alignment horizontal="center"/>
    </xf>
    <xf numFmtId="0" fontId="4" fillId="0" borderId="11" xfId="0" applyFont="1" applyBorder="1"/>
    <xf numFmtId="0" fontId="4" fillId="0" borderId="12" xfId="0" applyFont="1" applyBorder="1"/>
    <xf numFmtId="0" fontId="9" fillId="0" borderId="14" xfId="0" applyFont="1" applyBorder="1" applyAlignment="1">
      <alignment vertical="center" wrapText="1"/>
    </xf>
    <xf numFmtId="0" fontId="4" fillId="0" borderId="15" xfId="0" applyFont="1" applyBorder="1"/>
    <xf numFmtId="0" fontId="9" fillId="0" borderId="21" xfId="0" applyFont="1" applyBorder="1" applyAlignment="1">
      <alignment horizontal="left" vertical="center" wrapText="1"/>
    </xf>
    <xf numFmtId="0" fontId="9" fillId="0" borderId="23" xfId="0" applyFont="1" applyBorder="1" applyAlignment="1">
      <alignment horizontal="center" vertical="center" wrapText="1"/>
    </xf>
    <xf numFmtId="0" fontId="12" fillId="0" borderId="17" xfId="0" applyFont="1" applyBorder="1" applyAlignment="1">
      <alignment horizontal="center" vertical="center" wrapText="1"/>
    </xf>
    <xf numFmtId="0" fontId="8" fillId="0" borderId="23" xfId="0" applyFont="1" applyBorder="1" applyAlignment="1">
      <alignment horizontal="left" vertical="center" wrapText="1"/>
    </xf>
    <xf numFmtId="0" fontId="13" fillId="0" borderId="17" xfId="0" applyFont="1" applyBorder="1" applyAlignment="1">
      <alignment horizontal="left" vertical="center" wrapText="1"/>
    </xf>
    <xf numFmtId="0" fontId="12" fillId="0" borderId="17" xfId="0" applyFont="1" applyBorder="1" applyAlignment="1">
      <alignment horizontal="left" vertical="center" wrapText="1"/>
    </xf>
    <xf numFmtId="0" fontId="12" fillId="0" borderId="18" xfId="0" applyFont="1" applyBorder="1" applyAlignment="1">
      <alignment horizontal="left" vertical="center" wrapText="1"/>
    </xf>
    <xf numFmtId="0" fontId="9" fillId="0" borderId="23" xfId="0" applyFont="1" applyBorder="1" applyAlignment="1">
      <alignment vertical="center" wrapText="1"/>
    </xf>
    <xf numFmtId="0" fontId="9" fillId="0" borderId="28" xfId="0" applyFont="1" applyBorder="1" applyAlignment="1">
      <alignment vertical="top" wrapText="1"/>
    </xf>
    <xf numFmtId="0" fontId="10" fillId="0" borderId="27" xfId="0" applyFont="1" applyBorder="1" applyAlignment="1">
      <alignment vertical="center" wrapText="1"/>
    </xf>
    <xf numFmtId="0" fontId="4" fillId="0" borderId="16" xfId="0" applyFont="1" applyBorder="1"/>
    <xf numFmtId="0" fontId="8" fillId="0" borderId="32" xfId="0" applyFont="1" applyBorder="1" applyAlignment="1">
      <alignment horizontal="center" vertical="center" wrapText="1"/>
    </xf>
    <xf numFmtId="0" fontId="8" fillId="0" borderId="34" xfId="0" applyFont="1" applyBorder="1" applyAlignment="1">
      <alignment horizontal="center" vertical="center" wrapText="1"/>
    </xf>
    <xf numFmtId="0" fontId="2" fillId="3" borderId="34" xfId="0" applyFont="1" applyFill="1" applyBorder="1" applyAlignment="1">
      <alignment horizontal="center" vertical="center"/>
    </xf>
    <xf numFmtId="0" fontId="9" fillId="0" borderId="23" xfId="0" applyFont="1" applyBorder="1" applyAlignment="1">
      <alignment horizontal="left" wrapText="1"/>
    </xf>
    <xf numFmtId="0" fontId="10" fillId="0" borderId="53" xfId="0" applyFont="1" applyBorder="1" applyAlignment="1">
      <alignment horizontal="center" vertical="center" wrapText="1"/>
    </xf>
    <xf numFmtId="0" fontId="15" fillId="0" borderId="53" xfId="0" applyFont="1" applyBorder="1" applyAlignment="1">
      <alignment horizontal="center" vertical="center" wrapText="1"/>
    </xf>
    <xf numFmtId="0" fontId="10" fillId="0" borderId="34" xfId="0" applyFont="1" applyBorder="1" applyAlignment="1">
      <alignment horizontal="center" vertical="center" wrapText="1"/>
    </xf>
    <xf numFmtId="0" fontId="15" fillId="0" borderId="34" xfId="0" applyFont="1" applyBorder="1" applyAlignment="1">
      <alignment horizontal="center" vertical="center" wrapText="1"/>
    </xf>
    <xf numFmtId="0" fontId="11" fillId="0" borderId="17" xfId="0" applyFont="1" applyBorder="1" applyAlignment="1">
      <alignment horizontal="center" vertical="center" wrapText="1"/>
    </xf>
    <xf numFmtId="0" fontId="10" fillId="0" borderId="17" xfId="0" applyFont="1" applyBorder="1" applyAlignment="1">
      <alignment horizontal="left" vertical="center" wrapText="1"/>
    </xf>
    <xf numFmtId="0" fontId="10" fillId="0" borderId="23" xfId="0" applyFont="1" applyBorder="1" applyAlignment="1">
      <alignment horizontal="right" vertical="center" wrapText="1"/>
    </xf>
    <xf numFmtId="0" fontId="10" fillId="0" borderId="70" xfId="0" applyFont="1" applyBorder="1" applyAlignment="1">
      <alignment horizontal="left" vertical="center" wrapText="1"/>
    </xf>
    <xf numFmtId="0" fontId="4" fillId="0" borderId="73" xfId="0" applyFont="1" applyBorder="1"/>
    <xf numFmtId="0" fontId="11" fillId="0" borderId="70" xfId="0" applyFont="1" applyBorder="1" applyAlignment="1">
      <alignment horizontal="left" vertical="center" wrapText="1"/>
    </xf>
    <xf numFmtId="0" fontId="4" fillId="0" borderId="72" xfId="0" applyFont="1" applyBorder="1"/>
    <xf numFmtId="0" fontId="11" fillId="0" borderId="17" xfId="0" applyFont="1" applyBorder="1" applyAlignment="1">
      <alignment vertical="center" wrapText="1"/>
    </xf>
    <xf numFmtId="0" fontId="1" fillId="0" borderId="0" xfId="0" applyFont="1" applyAlignment="1">
      <alignment horizontal="left"/>
    </xf>
    <xf numFmtId="0" fontId="0" fillId="0" borderId="0" xfId="0"/>
    <xf numFmtId="0" fontId="22" fillId="0" borderId="70" xfId="0" applyFont="1" applyBorder="1" applyAlignment="1">
      <alignment horizontal="left" vertical="center" wrapText="1"/>
    </xf>
    <xf numFmtId="0" fontId="4" fillId="0" borderId="71" xfId="0" applyFont="1" applyBorder="1"/>
    <xf numFmtId="0" fontId="11" fillId="0" borderId="48" xfId="0" applyFont="1" applyBorder="1" applyAlignment="1">
      <alignment horizontal="left" vertical="center" wrapText="1"/>
    </xf>
    <xf numFmtId="0" fontId="4" fillId="0" borderId="65" xfId="0" applyFont="1" applyBorder="1"/>
    <xf numFmtId="0" fontId="4" fillId="0" borderId="66" xfId="0" applyFont="1" applyBorder="1"/>
    <xf numFmtId="0" fontId="9" fillId="0" borderId="62" xfId="0" applyFont="1" applyBorder="1" applyAlignment="1">
      <alignment horizontal="left" vertical="center" wrapText="1"/>
    </xf>
    <xf numFmtId="0" fontId="4" fillId="0" borderId="63" xfId="0" applyFont="1" applyBorder="1"/>
    <xf numFmtId="0" fontId="4" fillId="0" borderId="74" xfId="0" applyFont="1" applyBorder="1"/>
    <xf numFmtId="0" fontId="9" fillId="0" borderId="28" xfId="0" applyFont="1" applyBorder="1" applyAlignment="1">
      <alignment vertical="center" wrapText="1"/>
    </xf>
    <xf numFmtId="0" fontId="10" fillId="2" borderId="70" xfId="0" applyFont="1" applyFill="1" applyBorder="1" applyAlignment="1">
      <alignment horizontal="left" vertical="center" wrapText="1"/>
    </xf>
    <xf numFmtId="0" fontId="9" fillId="0" borderId="46" xfId="0" applyFont="1" applyBorder="1" applyAlignment="1">
      <alignment horizontal="center" vertical="center" wrapText="1"/>
    </xf>
    <xf numFmtId="0" fontId="12" fillId="0" borderId="46" xfId="0" applyFont="1" applyBorder="1" applyAlignment="1">
      <alignment horizontal="center" vertical="center" wrapText="1"/>
    </xf>
    <xf numFmtId="0" fontId="17" fillId="0" borderId="28" xfId="0" applyFont="1" applyBorder="1" applyAlignment="1">
      <alignment horizontal="left" vertical="center" wrapText="1"/>
    </xf>
    <xf numFmtId="0" fontId="18" fillId="0" borderId="48" xfId="0" applyFont="1" applyBorder="1" applyAlignment="1">
      <alignment horizontal="left" vertical="center" wrapText="1"/>
    </xf>
    <xf numFmtId="0" fontId="9" fillId="0" borderId="28" xfId="0" applyFont="1" applyBorder="1" applyAlignment="1">
      <alignment horizontal="center" wrapText="1"/>
    </xf>
    <xf numFmtId="0" fontId="4" fillId="0" borderId="51" xfId="0" applyFont="1" applyBorder="1"/>
    <xf numFmtId="0" fontId="4" fillId="0" borderId="55" xfId="0" applyFont="1" applyBorder="1"/>
    <xf numFmtId="0" fontId="17" fillId="0" borderId="54" xfId="0" applyFont="1" applyBorder="1" applyAlignment="1">
      <alignment horizontal="center" vertical="center" wrapText="1"/>
    </xf>
    <xf numFmtId="0" fontId="4" fillId="0" borderId="69" xfId="0" applyFont="1" applyBorder="1"/>
    <xf numFmtId="0" fontId="8" fillId="0" borderId="23" xfId="0" applyFont="1" applyBorder="1" applyAlignment="1">
      <alignment horizontal="left" vertical="top" wrapText="1"/>
    </xf>
    <xf numFmtId="0" fontId="10" fillId="0" borderId="17" xfId="0" applyFont="1" applyBorder="1" applyAlignment="1">
      <alignment horizontal="left" vertical="top" wrapText="1"/>
    </xf>
    <xf numFmtId="0" fontId="10" fillId="0" borderId="62" xfId="0" applyFont="1" applyBorder="1" applyAlignment="1">
      <alignment horizontal="right" vertical="center" wrapText="1"/>
    </xf>
    <xf numFmtId="0" fontId="4" fillId="0" borderId="64" xfId="0" applyFont="1" applyBorder="1"/>
    <xf numFmtId="0" fontId="10" fillId="0" borderId="41" xfId="0" applyFont="1" applyBorder="1" applyAlignment="1">
      <alignment horizontal="left" vertical="center" wrapText="1"/>
    </xf>
    <xf numFmtId="0" fontId="9" fillId="0" borderId="54" xfId="0" applyFont="1" applyBorder="1" applyAlignment="1">
      <alignment horizontal="left" vertical="center" wrapText="1"/>
    </xf>
    <xf numFmtId="9" fontId="12" fillId="0" borderId="34" xfId="0" applyNumberFormat="1" applyFont="1" applyBorder="1" applyAlignment="1">
      <alignment horizontal="center" vertical="center" wrapText="1"/>
    </xf>
    <xf numFmtId="9" fontId="18" fillId="0" borderId="34" xfId="0" applyNumberFormat="1" applyFont="1" applyBorder="1" applyAlignment="1">
      <alignment horizontal="center" vertical="center" wrapText="1"/>
    </xf>
    <xf numFmtId="0" fontId="9" fillId="0" borderId="54" xfId="0" applyFont="1" applyBorder="1" applyAlignment="1">
      <alignment horizontal="center" vertical="center" wrapText="1"/>
    </xf>
    <xf numFmtId="0" fontId="8" fillId="0" borderId="23" xfId="0" applyFont="1" applyBorder="1" applyAlignment="1">
      <alignment vertical="center"/>
    </xf>
    <xf numFmtId="0" fontId="10" fillId="0" borderId="17" xfId="0" applyFont="1" applyBorder="1" applyAlignment="1">
      <alignment vertical="center" wrapText="1"/>
    </xf>
    <xf numFmtId="0" fontId="10" fillId="0" borderId="17" xfId="0" applyFont="1" applyBorder="1" applyAlignment="1">
      <alignment vertical="center"/>
    </xf>
    <xf numFmtId="0" fontId="10" fillId="0" borderId="48" xfId="0" applyFont="1" applyBorder="1" applyAlignment="1">
      <alignment vertical="center"/>
    </xf>
    <xf numFmtId="0" fontId="10" fillId="0" borderId="48" xfId="0" applyFont="1" applyBorder="1" applyAlignment="1">
      <alignment horizontal="left" vertical="center" wrapText="1"/>
    </xf>
    <xf numFmtId="0" fontId="10" fillId="0" borderId="62" xfId="0" applyFont="1" applyBorder="1" applyAlignment="1">
      <alignment horizontal="left" vertical="center" wrapText="1"/>
    </xf>
    <xf numFmtId="0" fontId="8" fillId="0" borderId="28" xfId="0" applyFont="1" applyBorder="1" applyAlignment="1">
      <alignment vertical="center"/>
    </xf>
    <xf numFmtId="0" fontId="10" fillId="0" borderId="56" xfId="0" applyFont="1" applyBorder="1" applyAlignment="1">
      <alignment horizontal="left" vertical="center" wrapText="1"/>
    </xf>
    <xf numFmtId="0" fontId="4" fillId="0" borderId="57" xfId="0" applyFont="1" applyBorder="1"/>
    <xf numFmtId="0" fontId="10" fillId="0" borderId="31" xfId="0" applyFont="1" applyBorder="1" applyAlignment="1">
      <alignment horizontal="left" vertical="center" wrapText="1"/>
    </xf>
    <xf numFmtId="0" fontId="10" fillId="0" borderId="27" xfId="0" applyFont="1" applyBorder="1" applyAlignment="1">
      <alignment horizontal="left" vertical="center" wrapText="1"/>
    </xf>
    <xf numFmtId="0" fontId="14" fillId="0" borderId="31"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56" xfId="0" applyFont="1" applyBorder="1" applyAlignment="1">
      <alignment horizontal="center" vertical="center" wrapText="1"/>
    </xf>
    <xf numFmtId="0" fontId="4" fillId="0" borderId="60"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tanju.yasar@antalya.edu.t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M1000"/>
  <sheetViews>
    <sheetView tabSelected="1" workbookViewId="0"/>
  </sheetViews>
  <sheetFormatPr defaultColWidth="14.3984375" defaultRowHeight="15" customHeight="1" x14ac:dyDescent="0.45"/>
  <cols>
    <col min="1" max="1" width="8.73046875" customWidth="1"/>
    <col min="2" max="2" width="21.1328125" customWidth="1"/>
    <col min="3" max="3" width="10.73046875" customWidth="1"/>
    <col min="4" max="4" width="10" customWidth="1"/>
    <col min="5" max="5" width="17.3984375" customWidth="1"/>
    <col min="6" max="6" width="21.1328125" customWidth="1"/>
    <col min="7" max="11" width="10.73046875" customWidth="1"/>
    <col min="12" max="13" width="8.73046875" customWidth="1"/>
  </cols>
  <sheetData>
    <row r="1" spans="2:11" ht="14.25" x14ac:dyDescent="0.45">
      <c r="B1" s="1"/>
      <c r="C1" s="2"/>
      <c r="D1" s="2"/>
      <c r="E1" s="2"/>
      <c r="F1" s="2"/>
      <c r="G1" s="2"/>
      <c r="H1" s="2"/>
      <c r="I1" s="2"/>
      <c r="J1" s="2"/>
      <c r="K1" s="2"/>
    </row>
    <row r="2" spans="2:11" ht="17.25" x14ac:dyDescent="0.45">
      <c r="B2" s="96" t="s">
        <v>0</v>
      </c>
      <c r="C2" s="97"/>
      <c r="D2" s="97"/>
      <c r="E2" s="97"/>
      <c r="F2" s="97"/>
      <c r="G2" s="97"/>
      <c r="H2" s="97"/>
      <c r="I2" s="97"/>
      <c r="J2" s="97"/>
      <c r="K2" s="98"/>
    </row>
    <row r="3" spans="2:11" ht="17.25" x14ac:dyDescent="0.45">
      <c r="B3" s="99" t="s">
        <v>1</v>
      </c>
      <c r="C3" s="100"/>
      <c r="D3" s="100"/>
      <c r="E3" s="100"/>
      <c r="F3" s="100"/>
      <c r="G3" s="100"/>
      <c r="H3" s="100"/>
      <c r="I3" s="100"/>
      <c r="J3" s="100"/>
      <c r="K3" s="101"/>
    </row>
    <row r="4" spans="2:11" ht="15.4" x14ac:dyDescent="0.45">
      <c r="B4" s="102" t="s">
        <v>2</v>
      </c>
      <c r="C4" s="103"/>
      <c r="D4" s="103"/>
      <c r="E4" s="103"/>
      <c r="F4" s="103"/>
      <c r="G4" s="103"/>
      <c r="H4" s="103"/>
      <c r="I4" s="103"/>
      <c r="J4" s="103"/>
      <c r="K4" s="104"/>
    </row>
    <row r="5" spans="2:11" ht="15.4" x14ac:dyDescent="0.45">
      <c r="B5" s="105" t="s">
        <v>3</v>
      </c>
      <c r="C5" s="106"/>
      <c r="D5" s="106"/>
      <c r="E5" s="106"/>
      <c r="F5" s="106"/>
      <c r="G5" s="106"/>
      <c r="H5" s="106"/>
      <c r="I5" s="106"/>
      <c r="J5" s="106"/>
      <c r="K5" s="107"/>
    </row>
    <row r="6" spans="2:11" ht="14.25" x14ac:dyDescent="0.45">
      <c r="B6" s="3" t="s">
        <v>4</v>
      </c>
      <c r="C6" s="108" t="s">
        <v>5</v>
      </c>
      <c r="D6" s="97"/>
      <c r="E6" s="97"/>
      <c r="F6" s="97"/>
      <c r="G6" s="97"/>
      <c r="H6" s="97"/>
      <c r="I6" s="97"/>
      <c r="J6" s="97"/>
      <c r="K6" s="109"/>
    </row>
    <row r="7" spans="2:11" ht="14.25" x14ac:dyDescent="0.45">
      <c r="B7" s="4" t="s">
        <v>6</v>
      </c>
      <c r="C7" s="43" t="str">
        <f ca="1">IFERROR(__xludf.DUMMYFUNCTION("GOOGLETRANSLATE(C6,""tr"",""en"")"),"FACULTY OF LAW")</f>
        <v>FACULTY OF LAW</v>
      </c>
      <c r="D7" s="44"/>
      <c r="E7" s="44"/>
      <c r="F7" s="44"/>
      <c r="G7" s="44"/>
      <c r="H7" s="44"/>
      <c r="I7" s="44"/>
      <c r="J7" s="44"/>
      <c r="K7" s="93"/>
    </row>
    <row r="8" spans="2:11" ht="14.25" x14ac:dyDescent="0.45">
      <c r="B8" s="5" t="s">
        <v>7</v>
      </c>
      <c r="C8" s="110" t="s">
        <v>8</v>
      </c>
      <c r="D8" s="41"/>
      <c r="E8" s="41"/>
      <c r="F8" s="41"/>
      <c r="G8" s="41"/>
      <c r="H8" s="41"/>
      <c r="I8" s="41"/>
      <c r="J8" s="41"/>
      <c r="K8" s="88"/>
    </row>
    <row r="9" spans="2:11" ht="14.25" x14ac:dyDescent="0.45">
      <c r="B9" s="4" t="s">
        <v>9</v>
      </c>
      <c r="C9" s="43" t="str">
        <f ca="1">IFERROR(__xludf.DUMMYFUNCTION("GOOGLETRANSLATE(C8,""tr"",""en"")"),"LAW")</f>
        <v>LAW</v>
      </c>
      <c r="D9" s="44"/>
      <c r="E9" s="44"/>
      <c r="F9" s="44"/>
      <c r="G9" s="44"/>
      <c r="H9" s="44"/>
      <c r="I9" s="44"/>
      <c r="J9" s="44"/>
      <c r="K9" s="93"/>
    </row>
    <row r="10" spans="2:11" ht="14.25" x14ac:dyDescent="0.45">
      <c r="B10" s="5" t="s">
        <v>10</v>
      </c>
      <c r="C10" s="40" t="s">
        <v>8</v>
      </c>
      <c r="D10" s="41"/>
      <c r="E10" s="41"/>
      <c r="F10" s="41"/>
      <c r="G10" s="41"/>
      <c r="H10" s="41"/>
      <c r="I10" s="42"/>
      <c r="J10" s="111" t="s">
        <v>11</v>
      </c>
      <c r="K10" s="88"/>
    </row>
    <row r="11" spans="2:11" ht="15" customHeight="1" x14ac:dyDescent="0.45">
      <c r="B11" s="4" t="s">
        <v>12</v>
      </c>
      <c r="C11" s="43" t="str">
        <f ca="1">IFERROR(__xludf.DUMMYFUNCTION("GOOGLETRANSLATE(C10,""tr"",""en"")"),"LAW")</f>
        <v>LAW</v>
      </c>
      <c r="D11" s="44"/>
      <c r="E11" s="44"/>
      <c r="F11" s="44"/>
      <c r="G11" s="44"/>
      <c r="H11" s="44"/>
      <c r="I11" s="93"/>
      <c r="J11" s="112" t="s">
        <v>13</v>
      </c>
      <c r="K11" s="93"/>
    </row>
    <row r="12" spans="2:11" ht="14.25" x14ac:dyDescent="0.45">
      <c r="B12" s="5" t="s">
        <v>14</v>
      </c>
      <c r="C12" s="40" t="s">
        <v>15</v>
      </c>
      <c r="D12" s="41"/>
      <c r="E12" s="41"/>
      <c r="F12" s="41"/>
      <c r="G12" s="41"/>
      <c r="H12" s="41"/>
      <c r="I12" s="41"/>
      <c r="J12" s="41"/>
      <c r="K12" s="88"/>
    </row>
    <row r="13" spans="2:11" ht="14.25" x14ac:dyDescent="0.45">
      <c r="B13" s="4" t="s">
        <v>16</v>
      </c>
      <c r="C13" s="77"/>
      <c r="D13" s="44"/>
      <c r="E13" s="44"/>
      <c r="F13" s="44"/>
      <c r="G13" s="44"/>
      <c r="H13" s="44"/>
      <c r="I13" s="44"/>
      <c r="J13" s="44"/>
      <c r="K13" s="93"/>
    </row>
    <row r="14" spans="2:11" ht="15" customHeight="1" x14ac:dyDescent="0.45">
      <c r="B14" s="5" t="s">
        <v>17</v>
      </c>
      <c r="C14" s="110" t="s">
        <v>18</v>
      </c>
      <c r="D14" s="41"/>
      <c r="E14" s="41"/>
      <c r="F14" s="41"/>
      <c r="G14" s="41"/>
      <c r="H14" s="41"/>
      <c r="I14" s="41"/>
      <c r="J14" s="41"/>
      <c r="K14" s="88"/>
    </row>
    <row r="15" spans="2:11" ht="15" customHeight="1" x14ac:dyDescent="0.45">
      <c r="B15" s="4" t="s">
        <v>19</v>
      </c>
      <c r="C15" s="43" t="str">
        <f ca="1">IFERROR(__xludf.DUMMYFUNCTION("GOOGLETRANSLATE(C14,""tr"",""en"")"),"Law of Obligations (General) - I")</f>
        <v>Law of Obligations (General) - I</v>
      </c>
      <c r="D15" s="44"/>
      <c r="E15" s="44"/>
      <c r="F15" s="44"/>
      <c r="G15" s="44"/>
      <c r="H15" s="44"/>
      <c r="I15" s="44"/>
      <c r="J15" s="44"/>
      <c r="K15" s="93"/>
    </row>
    <row r="16" spans="2:11" ht="14.25" x14ac:dyDescent="0.45">
      <c r="B16" s="5" t="s">
        <v>20</v>
      </c>
      <c r="C16" s="40" t="s">
        <v>21</v>
      </c>
      <c r="D16" s="41"/>
      <c r="E16" s="41"/>
      <c r="F16" s="42"/>
      <c r="G16" s="113" t="s">
        <v>22</v>
      </c>
      <c r="H16" s="42"/>
      <c r="I16" s="40" t="s">
        <v>23</v>
      </c>
      <c r="J16" s="41"/>
      <c r="K16" s="88"/>
    </row>
    <row r="17" spans="2:11" ht="14.25" x14ac:dyDescent="0.45">
      <c r="B17" s="4" t="s">
        <v>24</v>
      </c>
      <c r="C17" s="43" t="str">
        <f ca="1">IFERROR(__xludf.DUMMYFUNCTION("GOOGLETRANSLATE(C16,""tr"",""en"")"),"Turkish")</f>
        <v>Turkish</v>
      </c>
      <c r="D17" s="44"/>
      <c r="E17" s="44"/>
      <c r="F17" s="93"/>
      <c r="G17" s="114" t="s">
        <v>25</v>
      </c>
      <c r="H17" s="45"/>
      <c r="I17" s="43" t="str">
        <f ca="1">IFERROR(__xludf.DUMMYFUNCTION("GOOGLETRANSLATE(I16,""tr"",""en"")"),"Compulsory")</f>
        <v>Compulsory</v>
      </c>
      <c r="J17" s="44"/>
      <c r="K17" s="93"/>
    </row>
    <row r="18" spans="2:11" ht="14.25" x14ac:dyDescent="0.45">
      <c r="B18" s="5" t="s">
        <v>26</v>
      </c>
      <c r="C18" s="40" t="s">
        <v>27</v>
      </c>
      <c r="D18" s="41"/>
      <c r="E18" s="41"/>
      <c r="F18" s="42"/>
      <c r="G18" s="113" t="s">
        <v>28</v>
      </c>
      <c r="H18" s="42"/>
      <c r="I18" s="40">
        <v>6</v>
      </c>
      <c r="J18" s="41"/>
      <c r="K18" s="88"/>
    </row>
    <row r="19" spans="2:11" ht="14.25" x14ac:dyDescent="0.45">
      <c r="B19" s="4" t="s">
        <v>29</v>
      </c>
      <c r="C19" s="115"/>
      <c r="D19" s="44"/>
      <c r="E19" s="44"/>
      <c r="F19" s="45"/>
      <c r="G19" s="114" t="s">
        <v>30</v>
      </c>
      <c r="H19" s="45"/>
      <c r="I19" s="77"/>
      <c r="J19" s="44"/>
      <c r="K19" s="93"/>
    </row>
    <row r="20" spans="2:11" ht="15" customHeight="1" x14ac:dyDescent="0.45">
      <c r="B20" s="5" t="s">
        <v>31</v>
      </c>
      <c r="C20" s="110">
        <v>5</v>
      </c>
      <c r="D20" s="41"/>
      <c r="E20" s="41"/>
      <c r="F20" s="41"/>
      <c r="G20" s="41"/>
      <c r="H20" s="41"/>
      <c r="I20" s="41"/>
      <c r="J20" s="41"/>
      <c r="K20" s="88"/>
    </row>
    <row r="21" spans="2:11" ht="16.5" customHeight="1" x14ac:dyDescent="0.45">
      <c r="B21" s="4" t="s">
        <v>32</v>
      </c>
      <c r="C21" s="116"/>
      <c r="D21" s="44"/>
      <c r="E21" s="44"/>
      <c r="F21" s="44"/>
      <c r="G21" s="44"/>
      <c r="H21" s="44"/>
      <c r="I21" s="44"/>
      <c r="J21" s="44"/>
      <c r="K21" s="93"/>
    </row>
    <row r="22" spans="2:11" ht="15" customHeight="1" x14ac:dyDescent="0.45">
      <c r="B22" s="5" t="s">
        <v>33</v>
      </c>
      <c r="C22" s="110">
        <v>6</v>
      </c>
      <c r="D22" s="41"/>
      <c r="E22" s="41"/>
      <c r="F22" s="41"/>
      <c r="G22" s="41"/>
      <c r="H22" s="41"/>
      <c r="I22" s="41"/>
      <c r="J22" s="41"/>
      <c r="K22" s="88"/>
    </row>
    <row r="23" spans="2:11" ht="16.5" customHeight="1" x14ac:dyDescent="0.45">
      <c r="B23" s="4" t="s">
        <v>34</v>
      </c>
      <c r="C23" s="116"/>
      <c r="D23" s="44"/>
      <c r="E23" s="44"/>
      <c r="F23" s="44"/>
      <c r="G23" s="44"/>
      <c r="H23" s="44"/>
      <c r="I23" s="44"/>
      <c r="J23" s="44"/>
      <c r="K23" s="93"/>
    </row>
    <row r="24" spans="2:11" ht="15.75" customHeight="1" x14ac:dyDescent="0.45">
      <c r="B24" s="5" t="s">
        <v>35</v>
      </c>
      <c r="C24" s="110" t="s">
        <v>36</v>
      </c>
      <c r="D24" s="41"/>
      <c r="E24" s="41"/>
      <c r="F24" s="41"/>
      <c r="G24" s="41"/>
      <c r="H24" s="41"/>
      <c r="I24" s="41"/>
      <c r="J24" s="41"/>
      <c r="K24" s="88"/>
    </row>
    <row r="25" spans="2:11" ht="15.75" customHeight="1" x14ac:dyDescent="0.45">
      <c r="B25" s="4" t="s">
        <v>37</v>
      </c>
      <c r="C25" s="43" t="str">
        <f ca="1">IFERROR(__xludf.DUMMYFUNCTION("GOOGLETRANSLATE(C24,""tr"",""en"")"),"Letter Grade")</f>
        <v>Letter Grade</v>
      </c>
      <c r="D25" s="44"/>
      <c r="E25" s="44"/>
      <c r="F25" s="44"/>
      <c r="G25" s="44"/>
      <c r="H25" s="44"/>
      <c r="I25" s="44"/>
      <c r="J25" s="44"/>
      <c r="K25" s="93"/>
    </row>
    <row r="26" spans="2:11" ht="15" customHeight="1" x14ac:dyDescent="0.45">
      <c r="B26" s="5" t="s">
        <v>38</v>
      </c>
      <c r="C26" s="110" t="s">
        <v>39</v>
      </c>
      <c r="D26" s="41"/>
      <c r="E26" s="41"/>
      <c r="F26" s="41"/>
      <c r="G26" s="41"/>
      <c r="H26" s="41"/>
      <c r="I26" s="41"/>
      <c r="J26" s="41"/>
      <c r="K26" s="88"/>
    </row>
    <row r="27" spans="2:11" ht="15" customHeight="1" x14ac:dyDescent="0.45">
      <c r="B27" s="4" t="s">
        <v>40</v>
      </c>
      <c r="C27" s="43" t="str">
        <f ca="1">IFERROR(__xludf.DUMMYFUNCTION("GOOGLETRANSLATE(C26,""tr"",""en"")"),"None")</f>
        <v>None</v>
      </c>
      <c r="D27" s="44"/>
      <c r="E27" s="44"/>
      <c r="F27" s="44"/>
      <c r="G27" s="44"/>
      <c r="H27" s="44"/>
      <c r="I27" s="44"/>
      <c r="J27" s="44"/>
      <c r="K27" s="93"/>
    </row>
    <row r="28" spans="2:11" ht="15" customHeight="1" x14ac:dyDescent="0.45">
      <c r="B28" s="5" t="s">
        <v>41</v>
      </c>
      <c r="C28" s="110" t="s">
        <v>39</v>
      </c>
      <c r="D28" s="41"/>
      <c r="E28" s="41"/>
      <c r="F28" s="41"/>
      <c r="G28" s="41"/>
      <c r="H28" s="41"/>
      <c r="I28" s="41"/>
      <c r="J28" s="41"/>
      <c r="K28" s="88"/>
    </row>
    <row r="29" spans="2:11" ht="15" customHeight="1" x14ac:dyDescent="0.45">
      <c r="B29" s="4" t="s">
        <v>42</v>
      </c>
      <c r="C29" s="43" t="str">
        <f ca="1">IFERROR(__xludf.DUMMYFUNCTION("GOOGLETRANSLATE(C28,""tr"",""en"")"),"None")</f>
        <v>None</v>
      </c>
      <c r="D29" s="44"/>
      <c r="E29" s="44"/>
      <c r="F29" s="44"/>
      <c r="G29" s="44"/>
      <c r="H29" s="44"/>
      <c r="I29" s="44"/>
      <c r="J29" s="44"/>
      <c r="K29" s="93"/>
    </row>
    <row r="30" spans="2:11" ht="15.75" customHeight="1" x14ac:dyDescent="0.45">
      <c r="B30" s="5" t="s">
        <v>43</v>
      </c>
      <c r="C30" s="117" t="s">
        <v>44</v>
      </c>
      <c r="D30" s="41"/>
      <c r="E30" s="41"/>
      <c r="F30" s="41"/>
      <c r="G30" s="41"/>
      <c r="H30" s="41"/>
      <c r="I30" s="41"/>
      <c r="J30" s="41"/>
      <c r="K30" s="88"/>
    </row>
    <row r="31" spans="2:11" ht="15.75" customHeight="1" x14ac:dyDescent="0.45">
      <c r="B31" s="6" t="s">
        <v>45</v>
      </c>
      <c r="C31" s="43" t="str">
        <f ca="1">IFERROR(__xludf.DUMMYFUNCTION("GOOGLETRANSLATE(C30,""tr"",""en"")"),"Only departmental students can take the course.")</f>
        <v>Only departmental students can take the course.</v>
      </c>
      <c r="D31" s="44"/>
      <c r="E31" s="44"/>
      <c r="F31" s="44"/>
      <c r="G31" s="44"/>
      <c r="H31" s="44"/>
      <c r="I31" s="44"/>
      <c r="J31" s="44"/>
      <c r="K31" s="93"/>
    </row>
    <row r="32" spans="2:11" ht="27" customHeight="1" x14ac:dyDescent="0.45">
      <c r="B32" s="7" t="s">
        <v>46</v>
      </c>
      <c r="C32" s="118" t="s">
        <v>47</v>
      </c>
      <c r="D32" s="95"/>
      <c r="E32" s="95"/>
      <c r="F32" s="95"/>
      <c r="G32" s="95"/>
      <c r="H32" s="95"/>
      <c r="I32" s="95"/>
      <c r="J32" s="95"/>
      <c r="K32" s="86"/>
    </row>
    <row r="33" spans="2:11" ht="27.75" customHeight="1" x14ac:dyDescent="0.45">
      <c r="B33" s="4" t="s">
        <v>48</v>
      </c>
      <c r="C33" s="43" t="str">
        <f ca="1">IFERROR(__xludf.DUMMYFUNCTION("GOOGLETRANSLATE(C32,""tr"",""en"")"),"This course aims to provide the student with theoretical and practical knowledge and application skills regarding the First Part (General Provisions) of the Turkish Code of Obligations.")</f>
        <v>This course aims to provide the student with theoretical and practical knowledge and application skills regarding the First Part (General Provisions) of the Turkish Code of Obligations.</v>
      </c>
      <c r="D33" s="44"/>
      <c r="E33" s="44"/>
      <c r="F33" s="44"/>
      <c r="G33" s="44"/>
      <c r="H33" s="44"/>
      <c r="I33" s="44"/>
      <c r="J33" s="44"/>
      <c r="K33" s="93"/>
    </row>
    <row r="34" spans="2:11" ht="15.75" customHeight="1" x14ac:dyDescent="0.45">
      <c r="B34" s="8" t="s">
        <v>49</v>
      </c>
      <c r="C34" s="40" t="s">
        <v>50</v>
      </c>
      <c r="D34" s="41"/>
      <c r="E34" s="41"/>
      <c r="F34" s="41"/>
      <c r="G34" s="41"/>
      <c r="H34" s="41"/>
      <c r="I34" s="41"/>
      <c r="J34" s="41"/>
      <c r="K34" s="88"/>
    </row>
    <row r="35" spans="2:11" ht="30.75" customHeight="1" x14ac:dyDescent="0.45">
      <c r="B35" s="6" t="s">
        <v>51</v>
      </c>
      <c r="C35" s="43" t="str">
        <f ca="1">IFERROR(__xludf.DUMMYFUNCTION("GOOGLETRANSLATE(C34,""tr"",""en"")"),"The content of the course consists of the sources of debts included in the First Part of the Turkish Code of Obligations and the establishment of the contract from these sources, conditions of validity, invalidity, representation, performance of debts and"&amp;" modalities of performance, non-performance and its consequences, termination of debts and statute of limitations.")</f>
        <v>The content of the course consists of the sources of debts included in the First Part of the Turkish Code of Obligations and the establishment of the contract from these sources, conditions of validity, invalidity, representation, performance of debts and modalities of performance, non-performance and its consequences, termination of debts and statute of limitations.</v>
      </c>
      <c r="D35" s="44"/>
      <c r="E35" s="44"/>
      <c r="F35" s="44"/>
      <c r="G35" s="44"/>
      <c r="H35" s="44"/>
      <c r="I35" s="44"/>
      <c r="J35" s="44"/>
      <c r="K35" s="93"/>
    </row>
    <row r="36" spans="2:11" ht="15.75" customHeight="1" x14ac:dyDescent="0.45">
      <c r="B36" s="119" t="s">
        <v>52</v>
      </c>
      <c r="C36" s="121" t="s">
        <v>53</v>
      </c>
      <c r="D36" s="94" t="s">
        <v>54</v>
      </c>
      <c r="E36" s="95"/>
      <c r="F36" s="95"/>
      <c r="G36" s="95"/>
      <c r="H36" s="95"/>
      <c r="I36" s="95"/>
      <c r="J36" s="95"/>
      <c r="K36" s="86"/>
    </row>
    <row r="37" spans="2:11" ht="15.75" customHeight="1" x14ac:dyDescent="0.45">
      <c r="B37" s="55"/>
      <c r="C37" s="61"/>
      <c r="D37" s="43" t="str">
        <f ca="1">IFERROR(__xludf.DUMMYFUNCTION("GOOGLETRANSLATE(D36,""tr"",""en"")"),"To internalize the basic concepts and principles of the law of obligations")</f>
        <v>To internalize the basic concepts and principles of the law of obligations</v>
      </c>
      <c r="E37" s="44"/>
      <c r="F37" s="44"/>
      <c r="G37" s="44"/>
      <c r="H37" s="44"/>
      <c r="I37" s="44"/>
      <c r="J37" s="44"/>
      <c r="K37" s="93"/>
    </row>
    <row r="38" spans="2:11" ht="15.75" customHeight="1" x14ac:dyDescent="0.45">
      <c r="B38" s="55"/>
      <c r="C38" s="122" t="s">
        <v>55</v>
      </c>
      <c r="D38" s="40" t="s">
        <v>56</v>
      </c>
      <c r="E38" s="41"/>
      <c r="F38" s="41"/>
      <c r="G38" s="41"/>
      <c r="H38" s="41"/>
      <c r="I38" s="41"/>
      <c r="J38" s="41"/>
      <c r="K38" s="88"/>
    </row>
    <row r="39" spans="2:11" ht="15.75" customHeight="1" x14ac:dyDescent="0.45">
      <c r="B39" s="55"/>
      <c r="C39" s="61"/>
      <c r="D39" s="43" t="str">
        <f ca="1">IFERROR(__xludf.DUMMYFUNCTION("GOOGLETRANSLATE(D38,""tr"",""en"")"),"To internalize and interpret the concept of contract")</f>
        <v>To internalize and interpret the concept of contract</v>
      </c>
      <c r="E39" s="44"/>
      <c r="F39" s="44"/>
      <c r="G39" s="44"/>
      <c r="H39" s="44"/>
      <c r="I39" s="44"/>
      <c r="J39" s="44"/>
      <c r="K39" s="93"/>
    </row>
    <row r="40" spans="2:11" ht="15.75" customHeight="1" x14ac:dyDescent="0.45">
      <c r="B40" s="55"/>
      <c r="C40" s="122" t="s">
        <v>57</v>
      </c>
      <c r="D40" s="40" t="s">
        <v>58</v>
      </c>
      <c r="E40" s="41"/>
      <c r="F40" s="41"/>
      <c r="G40" s="41"/>
      <c r="H40" s="41"/>
      <c r="I40" s="41"/>
      <c r="J40" s="41"/>
      <c r="K40" s="88"/>
    </row>
    <row r="41" spans="2:11" ht="15.75" customHeight="1" x14ac:dyDescent="0.45">
      <c r="B41" s="55"/>
      <c r="C41" s="61"/>
      <c r="D41" s="43" t="str">
        <f ca="1">IFERROR(__xludf.DUMMYFUNCTION("GOOGLETRANSLATE(D40,""tr"",""en"")"),"Understanding the performance modalities and being able to apply them in concrete situations")</f>
        <v>Understanding the performance modalities and being able to apply them in concrete situations</v>
      </c>
      <c r="E41" s="44"/>
      <c r="F41" s="44"/>
      <c r="G41" s="44"/>
      <c r="H41" s="44"/>
      <c r="I41" s="44"/>
      <c r="J41" s="44"/>
      <c r="K41" s="93"/>
    </row>
    <row r="42" spans="2:11" ht="15.75" customHeight="1" x14ac:dyDescent="0.45">
      <c r="B42" s="55"/>
      <c r="C42" s="122" t="s">
        <v>59</v>
      </c>
      <c r="D42" s="40" t="s">
        <v>60</v>
      </c>
      <c r="E42" s="41"/>
      <c r="F42" s="41"/>
      <c r="G42" s="41"/>
      <c r="H42" s="41"/>
      <c r="I42" s="41"/>
      <c r="J42" s="41"/>
      <c r="K42" s="88"/>
    </row>
    <row r="43" spans="2:11" ht="15.75" customHeight="1" x14ac:dyDescent="0.45">
      <c r="B43" s="55"/>
      <c r="C43" s="61"/>
      <c r="D43" s="43" t="str">
        <f ca="1">IFERROR(__xludf.DUMMYFUNCTION("GOOGLETRANSLATE(D42,""tr"",""en"")"),"Understanding and discussing the situations in which debts end")</f>
        <v>Understanding and discussing the situations in which debts end</v>
      </c>
      <c r="E43" s="44"/>
      <c r="F43" s="44"/>
      <c r="G43" s="44"/>
      <c r="H43" s="44"/>
      <c r="I43" s="44"/>
      <c r="J43" s="44"/>
      <c r="K43" s="93"/>
    </row>
    <row r="44" spans="2:11" ht="15.75" customHeight="1" x14ac:dyDescent="0.45">
      <c r="B44" s="55"/>
      <c r="C44" s="122" t="s">
        <v>61</v>
      </c>
      <c r="D44" s="40" t="s">
        <v>62</v>
      </c>
      <c r="E44" s="41"/>
      <c r="F44" s="41"/>
      <c r="G44" s="41"/>
      <c r="H44" s="41"/>
      <c r="I44" s="41"/>
      <c r="J44" s="41"/>
      <c r="K44" s="88"/>
    </row>
    <row r="45" spans="2:11" ht="15.75" customHeight="1" x14ac:dyDescent="0.45">
      <c r="B45" s="120"/>
      <c r="C45" s="61"/>
      <c r="D45" s="43" t="str">
        <f ca="1">IFERROR(__xludf.DUMMYFUNCTION("GOOGLETRANSLATE(D44,""tr"",""en"")"),"Internalizing the structure and features of Turkish Law of Obligations")</f>
        <v>Internalizing the structure and features of Turkish Law of Obligations</v>
      </c>
      <c r="E45" s="44"/>
      <c r="F45" s="44"/>
      <c r="G45" s="44"/>
      <c r="H45" s="44"/>
      <c r="I45" s="44"/>
      <c r="J45" s="44"/>
      <c r="K45" s="93"/>
    </row>
    <row r="46" spans="2:11" ht="18.75" customHeight="1" x14ac:dyDescent="0.45">
      <c r="B46" s="48" t="s">
        <v>63</v>
      </c>
      <c r="C46" s="49"/>
      <c r="D46" s="49"/>
      <c r="E46" s="49"/>
      <c r="F46" s="49"/>
      <c r="G46" s="49"/>
      <c r="H46" s="49"/>
      <c r="I46" s="49"/>
      <c r="J46" s="49"/>
      <c r="K46" s="50"/>
    </row>
    <row r="47" spans="2:11" ht="16.5" customHeight="1" x14ac:dyDescent="0.45">
      <c r="B47" s="51" t="s">
        <v>64</v>
      </c>
      <c r="C47" s="52"/>
      <c r="D47" s="52"/>
      <c r="E47" s="52"/>
      <c r="F47" s="52"/>
      <c r="G47" s="52"/>
      <c r="H47" s="52"/>
      <c r="I47" s="52"/>
      <c r="J47" s="52"/>
      <c r="K47" s="53"/>
    </row>
    <row r="48" spans="2:11" ht="15.75" customHeight="1" x14ac:dyDescent="0.45">
      <c r="B48" s="54" t="s">
        <v>65</v>
      </c>
      <c r="C48" s="57" t="s">
        <v>66</v>
      </c>
      <c r="D48" s="58"/>
      <c r="E48" s="58"/>
      <c r="F48" s="59"/>
      <c r="G48" s="9" t="s">
        <v>67</v>
      </c>
      <c r="H48" s="9" t="s">
        <v>68</v>
      </c>
      <c r="I48" s="9" t="s">
        <v>69</v>
      </c>
      <c r="J48" s="9" t="s">
        <v>70</v>
      </c>
      <c r="K48" s="10" t="s">
        <v>71</v>
      </c>
    </row>
    <row r="49" spans="2:13" ht="30" customHeight="1" x14ac:dyDescent="0.45">
      <c r="B49" s="55"/>
      <c r="C49" s="11" t="s">
        <v>72</v>
      </c>
      <c r="D49" s="40" t="s">
        <v>73</v>
      </c>
      <c r="E49" s="41"/>
      <c r="F49" s="42"/>
      <c r="G49" s="63" t="s">
        <v>74</v>
      </c>
      <c r="H49" s="60" t="s">
        <v>74</v>
      </c>
      <c r="I49" s="60" t="s">
        <v>74</v>
      </c>
      <c r="J49" s="123" t="s">
        <v>74</v>
      </c>
      <c r="K49" s="46" t="s">
        <v>74</v>
      </c>
      <c r="M49" s="12"/>
    </row>
    <row r="50" spans="2:13" ht="30" customHeight="1" x14ac:dyDescent="0.45">
      <c r="B50" s="55"/>
      <c r="C50" s="13" t="s">
        <v>75</v>
      </c>
      <c r="D50" s="43" t="str">
        <f ca="1">IFERROR(__xludf.DUMMYFUNCTION("GOOGLETRANSLATE(D49,""tr"",""en"")"),"Ability to communicate effectively in Turkish and English using verbal, written and visual methods, write reports and make presentations.")</f>
        <v>Ability to communicate effectively in Turkish and English using verbal, written and visual methods, write reports and make presentations.</v>
      </c>
      <c r="E50" s="44"/>
      <c r="F50" s="45"/>
      <c r="G50" s="61"/>
      <c r="H50" s="61"/>
      <c r="I50" s="61"/>
      <c r="J50" s="61"/>
      <c r="K50" s="62"/>
      <c r="M50" s="12"/>
    </row>
    <row r="51" spans="2:13" ht="30" customHeight="1" x14ac:dyDescent="0.45">
      <c r="B51" s="55"/>
      <c r="C51" s="14" t="s">
        <v>76</v>
      </c>
      <c r="D51" s="40" t="s">
        <v>77</v>
      </c>
      <c r="E51" s="41"/>
      <c r="F51" s="42"/>
      <c r="G51" s="60" t="s">
        <v>74</v>
      </c>
      <c r="H51" s="60" t="s">
        <v>74</v>
      </c>
      <c r="I51" s="60" t="s">
        <v>74</v>
      </c>
      <c r="J51" s="123" t="s">
        <v>74</v>
      </c>
      <c r="K51" s="46"/>
      <c r="M51" s="12"/>
    </row>
    <row r="52" spans="2:13" ht="30" customHeight="1" x14ac:dyDescent="0.45">
      <c r="B52" s="55"/>
      <c r="C52" s="15" t="s">
        <v>78</v>
      </c>
      <c r="D52" s="43" t="str">
        <f ca="1">IFERROR(__xludf.DUMMYFUNCTION("GOOGLETRANSLATE(D51,""tr"",""en"")"),"Ability to work effectively both individually and in interdisciplinary and multidisciplinary teams.")</f>
        <v>Ability to work effectively both individually and in interdisciplinary and multidisciplinary teams.</v>
      </c>
      <c r="E52" s="44"/>
      <c r="F52" s="45"/>
      <c r="G52" s="61"/>
      <c r="H52" s="61"/>
      <c r="I52" s="61"/>
      <c r="J52" s="61"/>
      <c r="K52" s="62"/>
      <c r="M52" s="12"/>
    </row>
    <row r="53" spans="2:13" ht="30" customHeight="1" x14ac:dyDescent="0.45">
      <c r="B53" s="55"/>
      <c r="C53" s="11" t="s">
        <v>79</v>
      </c>
      <c r="D53" s="40" t="s">
        <v>80</v>
      </c>
      <c r="E53" s="41"/>
      <c r="F53" s="42"/>
      <c r="G53" s="60"/>
      <c r="H53" s="60" t="s">
        <v>74</v>
      </c>
      <c r="I53" s="60" t="s">
        <v>74</v>
      </c>
      <c r="J53" s="123" t="s">
        <v>74</v>
      </c>
      <c r="K53" s="46" t="s">
        <v>74</v>
      </c>
      <c r="M53" s="12"/>
    </row>
    <row r="54" spans="2:13" ht="30" customHeight="1" x14ac:dyDescent="0.45">
      <c r="B54" s="55"/>
      <c r="C54" s="13" t="s">
        <v>81</v>
      </c>
      <c r="D54" s="43" t="str">
        <f ca="1">IFERROR(__xludf.DUMMYFUNCTION("GOOGLETRANSLATE(D53,""tr"",""en"")"),"Awareness of the necessity of lifelong learning and the ability to access information, follow developments in science and technology, and constantly renew oneself.")</f>
        <v>Awareness of the necessity of lifelong learning and the ability to access information, follow developments in science and technology, and constantly renew oneself.</v>
      </c>
      <c r="E54" s="44"/>
      <c r="F54" s="45"/>
      <c r="G54" s="61"/>
      <c r="H54" s="61"/>
      <c r="I54" s="61"/>
      <c r="J54" s="61"/>
      <c r="K54" s="62"/>
      <c r="M54" s="12"/>
    </row>
    <row r="55" spans="2:13" ht="30" customHeight="1" x14ac:dyDescent="0.45">
      <c r="B55" s="55"/>
      <c r="C55" s="14" t="s">
        <v>82</v>
      </c>
      <c r="D55" s="40" t="s">
        <v>83</v>
      </c>
      <c r="E55" s="41"/>
      <c r="F55" s="42"/>
      <c r="G55" s="60"/>
      <c r="H55" s="60"/>
      <c r="I55" s="60"/>
      <c r="J55" s="123" t="s">
        <v>74</v>
      </c>
      <c r="K55" s="46" t="s">
        <v>74</v>
      </c>
      <c r="M55" s="12"/>
    </row>
    <row r="56" spans="2:13" ht="30" customHeight="1" x14ac:dyDescent="0.45">
      <c r="B56" s="55"/>
      <c r="C56" s="15" t="s">
        <v>84</v>
      </c>
      <c r="D56" s="43" t="str">
        <f ca="1">IFERROR(__xludf.DUMMYFUNCTION("GOOGLETRANSLATE(D55,""tr"",""en"")"),"Knowledge of project management, risk management, innovation and change management, entrepreneurship and sustainable development.")</f>
        <v>Knowledge of project management, risk management, innovation and change management, entrepreneurship and sustainable development.</v>
      </c>
      <c r="E56" s="44"/>
      <c r="F56" s="45"/>
      <c r="G56" s="61"/>
      <c r="H56" s="61"/>
      <c r="I56" s="61"/>
      <c r="J56" s="61"/>
      <c r="K56" s="62"/>
      <c r="M56" s="12"/>
    </row>
    <row r="57" spans="2:13" ht="30" customHeight="1" x14ac:dyDescent="0.45">
      <c r="B57" s="55"/>
      <c r="C57" s="11" t="s">
        <v>85</v>
      </c>
      <c r="D57" s="124" t="s">
        <v>86</v>
      </c>
      <c r="E57" s="41"/>
      <c r="F57" s="42"/>
      <c r="G57" s="60"/>
      <c r="H57" s="60"/>
      <c r="I57" s="60"/>
      <c r="J57" s="123" t="s">
        <v>74</v>
      </c>
      <c r="K57" s="46" t="s">
        <v>74</v>
      </c>
      <c r="M57" s="12"/>
    </row>
    <row r="58" spans="2:13" ht="30" customHeight="1" x14ac:dyDescent="0.45">
      <c r="B58" s="55"/>
      <c r="C58" s="16" t="s">
        <v>87</v>
      </c>
      <c r="D58" s="43" t="str">
        <f ca="1">IFERROR(__xludf.DUMMYFUNCTION("GOOGLETRANSLATE(D57,""tr"",""en"")"),"Awareness of sectors and ability to prepare business plans.")</f>
        <v>Awareness of sectors and ability to prepare business plans.</v>
      </c>
      <c r="E58" s="44"/>
      <c r="F58" s="45"/>
      <c r="G58" s="61"/>
      <c r="H58" s="61"/>
      <c r="I58" s="61"/>
      <c r="J58" s="61"/>
      <c r="K58" s="62"/>
      <c r="M58" s="12"/>
    </row>
    <row r="59" spans="2:13" ht="30" customHeight="1" x14ac:dyDescent="0.45">
      <c r="B59" s="55"/>
      <c r="C59" s="11" t="s">
        <v>88</v>
      </c>
      <c r="D59" s="40" t="s">
        <v>89</v>
      </c>
      <c r="E59" s="41"/>
      <c r="F59" s="42"/>
      <c r="G59" s="60"/>
      <c r="H59" s="60"/>
      <c r="I59" s="60" t="s">
        <v>74</v>
      </c>
      <c r="J59" s="64" t="s">
        <v>74</v>
      </c>
      <c r="K59" s="46" t="s">
        <v>74</v>
      </c>
      <c r="M59" s="12"/>
    </row>
    <row r="60" spans="2:13" ht="30" customHeight="1" x14ac:dyDescent="0.45">
      <c r="B60" s="56"/>
      <c r="C60" s="17" t="s">
        <v>90</v>
      </c>
      <c r="D60" s="43" t="str">
        <f ca="1">IFERROR(__xludf.DUMMYFUNCTION("GOOGLETRANSLATE(D59,""tr"",""en"")"),"Awareness of professional and ethical responsibility and acting in accordance with ethical principles.")</f>
        <v>Awareness of professional and ethical responsibility and acting in accordance with ethical principles.</v>
      </c>
      <c r="E60" s="44"/>
      <c r="F60" s="45"/>
      <c r="G60" s="66"/>
      <c r="H60" s="66"/>
      <c r="I60" s="66"/>
      <c r="J60" s="66"/>
      <c r="K60" s="47"/>
      <c r="M60" s="12"/>
    </row>
    <row r="61" spans="2:13" ht="30" customHeight="1" x14ac:dyDescent="0.45">
      <c r="B61" s="178" t="s">
        <v>91</v>
      </c>
      <c r="C61" s="18" t="s">
        <v>92</v>
      </c>
      <c r="D61" s="94" t="s">
        <v>93</v>
      </c>
      <c r="E61" s="95"/>
      <c r="F61" s="154"/>
      <c r="G61" s="67" t="s">
        <v>74</v>
      </c>
      <c r="H61" s="67" t="s">
        <v>74</v>
      </c>
      <c r="I61" s="67" t="s">
        <v>74</v>
      </c>
      <c r="J61" s="68" t="s">
        <v>74</v>
      </c>
      <c r="K61" s="69" t="s">
        <v>74</v>
      </c>
    </row>
    <row r="62" spans="2:13" ht="30" customHeight="1" x14ac:dyDescent="0.45">
      <c r="B62" s="55"/>
      <c r="C62" s="19" t="s">
        <v>94</v>
      </c>
      <c r="D62" s="43" t="str">
        <f ca="1">IFERROR(__xludf.DUMMYFUNCTION("GOOGLETRANSLATE(D61,""tr"",""en"")"),"Ability to recognize and apply the basic principles of law, legal theories, legal methodology, and interpretation methods.")</f>
        <v>Ability to recognize and apply the basic principles of law, legal theories, legal methodology, and interpretation methods.</v>
      </c>
      <c r="E62" s="44"/>
      <c r="F62" s="45"/>
      <c r="G62" s="61"/>
      <c r="H62" s="61"/>
      <c r="I62" s="61"/>
      <c r="J62" s="61"/>
      <c r="K62" s="62"/>
    </row>
    <row r="63" spans="2:13" ht="30" customHeight="1" x14ac:dyDescent="0.45">
      <c r="B63" s="55"/>
      <c r="C63" s="20" t="s">
        <v>95</v>
      </c>
      <c r="D63" s="40" t="s">
        <v>96</v>
      </c>
      <c r="E63" s="41"/>
      <c r="F63" s="42"/>
      <c r="G63" s="63" t="s">
        <v>74</v>
      </c>
      <c r="H63" s="63" t="s">
        <v>74</v>
      </c>
      <c r="I63" s="63" t="s">
        <v>74</v>
      </c>
      <c r="J63" s="64" t="s">
        <v>74</v>
      </c>
      <c r="K63" s="65" t="s">
        <v>74</v>
      </c>
    </row>
    <row r="64" spans="2:13" ht="30" customHeight="1" x14ac:dyDescent="0.45">
      <c r="B64" s="55"/>
      <c r="C64" s="21" t="s">
        <v>97</v>
      </c>
      <c r="D64" s="43" t="str">
        <f ca="1">IFERROR(__xludf.DUMMYFUNCTION("GOOGLETRANSLATE(D63,""tr"",""en"")"),"Ability to follow, evaluate, interpret and implement current innovations and legislative changes")</f>
        <v>Ability to follow, evaluate, interpret and implement current innovations and legislative changes</v>
      </c>
      <c r="E64" s="44"/>
      <c r="F64" s="45"/>
      <c r="G64" s="61"/>
      <c r="H64" s="61"/>
      <c r="I64" s="61"/>
      <c r="J64" s="61"/>
      <c r="K64" s="62"/>
    </row>
    <row r="65" spans="2:11" ht="30" customHeight="1" x14ac:dyDescent="0.45">
      <c r="B65" s="55"/>
      <c r="C65" s="22" t="s">
        <v>98</v>
      </c>
      <c r="D65" s="40" t="s">
        <v>99</v>
      </c>
      <c r="E65" s="41"/>
      <c r="F65" s="42"/>
      <c r="G65" s="63" t="s">
        <v>74</v>
      </c>
      <c r="H65" s="63" t="s">
        <v>74</v>
      </c>
      <c r="I65" s="63" t="s">
        <v>74</v>
      </c>
      <c r="J65" s="64" t="s">
        <v>74</v>
      </c>
      <c r="K65" s="65" t="s">
        <v>74</v>
      </c>
    </row>
    <row r="66" spans="2:11" ht="30" customHeight="1" x14ac:dyDescent="0.45">
      <c r="B66" s="55"/>
      <c r="C66" s="19" t="s">
        <v>100</v>
      </c>
      <c r="D66" s="43" t="str">
        <f ca="1">IFERROR(__xludf.DUMMYFUNCTION("GOOGLETRANSLATE(D65,""tr"",""en"")"),"Ability to access and use legal information sources, ability to follow and evaluate current legislative changes, opinions in the doctrine and court decisions.")</f>
        <v>Ability to access and use legal information sources, ability to follow and evaluate current legislative changes, opinions in the doctrine and court decisions.</v>
      </c>
      <c r="E66" s="44"/>
      <c r="F66" s="45"/>
      <c r="G66" s="61"/>
      <c r="H66" s="61"/>
      <c r="I66" s="61"/>
      <c r="J66" s="61"/>
      <c r="K66" s="62"/>
    </row>
    <row r="67" spans="2:11" ht="30" customHeight="1" x14ac:dyDescent="0.45">
      <c r="B67" s="55"/>
      <c r="C67" s="20" t="s">
        <v>101</v>
      </c>
      <c r="D67" s="40" t="s">
        <v>102</v>
      </c>
      <c r="E67" s="41"/>
      <c r="F67" s="42"/>
      <c r="G67" s="63" t="s">
        <v>74</v>
      </c>
      <c r="H67" s="63" t="s">
        <v>74</v>
      </c>
      <c r="I67" s="63" t="s">
        <v>74</v>
      </c>
      <c r="J67" s="64" t="s">
        <v>74</v>
      </c>
      <c r="K67" s="65" t="s">
        <v>74</v>
      </c>
    </row>
    <row r="68" spans="2:11" ht="30" customHeight="1" x14ac:dyDescent="0.45">
      <c r="B68" s="55"/>
      <c r="C68" s="21" t="s">
        <v>103</v>
      </c>
      <c r="D68" s="43" t="str">
        <f ca="1">IFERROR(__xludf.DUMMYFUNCTION("GOOGLETRANSLATE(D67,""tr"",""en"")"),"Acting in accordance with social, scientific and ethical values ​​when evaluating legal information.")</f>
        <v>Acting in accordance with social, scientific and ethical values ​​when evaluating legal information.</v>
      </c>
      <c r="E68" s="44"/>
      <c r="F68" s="45"/>
      <c r="G68" s="61"/>
      <c r="H68" s="61"/>
      <c r="I68" s="61"/>
      <c r="J68" s="61"/>
      <c r="K68" s="62"/>
    </row>
    <row r="69" spans="2:11" ht="30" customHeight="1" x14ac:dyDescent="0.45">
      <c r="B69" s="55"/>
      <c r="C69" s="22" t="s">
        <v>104</v>
      </c>
      <c r="D69" s="40" t="s">
        <v>105</v>
      </c>
      <c r="E69" s="41"/>
      <c r="F69" s="42"/>
      <c r="G69" s="63"/>
      <c r="H69" s="63"/>
      <c r="I69" s="63" t="s">
        <v>74</v>
      </c>
      <c r="J69" s="64" t="s">
        <v>74</v>
      </c>
      <c r="K69" s="65" t="s">
        <v>74</v>
      </c>
    </row>
    <row r="70" spans="2:11" ht="30" customHeight="1" x14ac:dyDescent="0.45">
      <c r="B70" s="55"/>
      <c r="C70" s="23" t="s">
        <v>106</v>
      </c>
      <c r="D70" s="43" t="str">
        <f ca="1">IFERROR(__xludf.DUMMYFUNCTION("GOOGLETRANSLATE(D69,""tr"",""en"")"),"The awareness of identifying, evaluating and solving legal problems according to the general principles of law, de lege feranda and de lege lata; the ability to take into account not only the national but also the international aspects of law and to give "&amp;"importance to conscientious opinion when making decisions.")</f>
        <v>The awareness of identifying, evaluating and solving legal problems according to the general principles of law, de lege feranda and de lege lata; the ability to take into account not only the national but also the international aspects of law and to give importance to conscientious opinion when making decisions.</v>
      </c>
      <c r="E70" s="44"/>
      <c r="F70" s="45"/>
      <c r="G70" s="61"/>
      <c r="H70" s="61"/>
      <c r="I70" s="61"/>
      <c r="J70" s="61"/>
      <c r="K70" s="62"/>
    </row>
    <row r="71" spans="2:11" ht="30" customHeight="1" x14ac:dyDescent="0.45">
      <c r="B71" s="55"/>
      <c r="C71" s="22" t="s">
        <v>107</v>
      </c>
      <c r="D71" s="40" t="s">
        <v>108</v>
      </c>
      <c r="E71" s="41"/>
      <c r="F71" s="42"/>
      <c r="G71" s="63" t="s">
        <v>74</v>
      </c>
      <c r="H71" s="63" t="s">
        <v>74</v>
      </c>
      <c r="I71" s="63"/>
      <c r="J71" s="64" t="s">
        <v>74</v>
      </c>
      <c r="K71" s="65" t="s">
        <v>74</v>
      </c>
    </row>
    <row r="72" spans="2:11" ht="30" customHeight="1" x14ac:dyDescent="0.45">
      <c r="B72" s="56"/>
      <c r="C72" s="24" t="s">
        <v>109</v>
      </c>
      <c r="D72" s="43" t="str">
        <f ca="1">IFERROR(__xludf.DUMMYFUNCTION("GOOGLETRANSLATE(D71,""tr"",""en"")"),"Ability to criticize legal disputes by evaluating legislative texts, judicial decisions and different opinions in the doctrine from an analytical perspective, to form one's own opinions, to identify legal deficiencies and to make recommendations.")</f>
        <v>Ability to criticize legal disputes by evaluating legislative texts, judicial decisions and different opinions in the doctrine from an analytical perspective, to form one's own opinions, to identify legal deficiencies and to make recommendations.</v>
      </c>
      <c r="E72" s="44"/>
      <c r="F72" s="45"/>
      <c r="G72" s="66"/>
      <c r="H72" s="66"/>
      <c r="I72" s="66"/>
      <c r="J72" s="66"/>
      <c r="K72" s="47"/>
    </row>
    <row r="73" spans="2:11" ht="30" customHeight="1" x14ac:dyDescent="0.45">
      <c r="B73" s="179" t="s">
        <v>110</v>
      </c>
      <c r="C73" s="25" t="s">
        <v>111</v>
      </c>
      <c r="D73" s="163" t="s">
        <v>112</v>
      </c>
      <c r="E73" s="138"/>
      <c r="F73" s="155"/>
      <c r="G73" s="68" t="s">
        <v>74</v>
      </c>
      <c r="H73" s="68" t="s">
        <v>74</v>
      </c>
      <c r="I73" s="68" t="s">
        <v>74</v>
      </c>
      <c r="J73" s="68" t="s">
        <v>74</v>
      </c>
      <c r="K73" s="69" t="s">
        <v>74</v>
      </c>
    </row>
    <row r="74" spans="2:11" ht="30" customHeight="1" x14ac:dyDescent="0.45">
      <c r="B74" s="55"/>
      <c r="C74" s="19" t="s">
        <v>113</v>
      </c>
      <c r="D74" s="43" t="str">
        <f ca="1">IFERROR(__xludf.DUMMYFUNCTION("GOOGLETRANSLATE(D73,""tr"",""en"")"),"Ability to perceive problems in different branches of law, to characterize complex problems encountered in practice and to produce solutions.")</f>
        <v>Ability to perceive problems in different branches of law, to characterize complex problems encountered in practice and to produce solutions.</v>
      </c>
      <c r="E74" s="44"/>
      <c r="F74" s="45"/>
      <c r="G74" s="61"/>
      <c r="H74" s="61"/>
      <c r="I74" s="61"/>
      <c r="J74" s="61"/>
      <c r="K74" s="62"/>
    </row>
    <row r="75" spans="2:11" ht="30" customHeight="1" x14ac:dyDescent="0.45">
      <c r="B75" s="55"/>
      <c r="C75" s="20" t="s">
        <v>114</v>
      </c>
      <c r="D75" s="40" t="s">
        <v>115</v>
      </c>
      <c r="E75" s="41"/>
      <c r="F75" s="42"/>
      <c r="G75" s="64"/>
      <c r="H75" s="64"/>
      <c r="I75" s="64"/>
      <c r="J75" s="64" t="s">
        <v>74</v>
      </c>
      <c r="K75" s="65" t="s">
        <v>74</v>
      </c>
    </row>
    <row r="76" spans="2:11" ht="30" customHeight="1" x14ac:dyDescent="0.45">
      <c r="B76" s="55"/>
      <c r="C76" s="21" t="s">
        <v>116</v>
      </c>
      <c r="D76" s="43" t="str">
        <f ca="1">IFERROR(__xludf.DUMMYFUNCTION("GOOGLETRANSLATE(D75,""tr"",""en"")"),"As an individual with social responsibility awareness, the ability to participate in law-related projects and various activities and to effectively transfer legal knowledge to the necessary places (private sector, public sector).")</f>
        <v>As an individual with social responsibility awareness, the ability to participate in law-related projects and various activities and to effectively transfer legal knowledge to the necessary places (private sector, public sector).</v>
      </c>
      <c r="E76" s="44"/>
      <c r="F76" s="45"/>
      <c r="G76" s="61"/>
      <c r="H76" s="61"/>
      <c r="I76" s="61"/>
      <c r="J76" s="61"/>
      <c r="K76" s="62"/>
    </row>
    <row r="77" spans="2:11" ht="30" customHeight="1" x14ac:dyDescent="0.45">
      <c r="B77" s="55"/>
      <c r="C77" s="20" t="s">
        <v>117</v>
      </c>
      <c r="D77" s="40" t="s">
        <v>118</v>
      </c>
      <c r="E77" s="41"/>
      <c r="F77" s="42"/>
      <c r="G77" s="64"/>
      <c r="H77" s="64"/>
      <c r="I77" s="64"/>
      <c r="J77" s="64" t="s">
        <v>74</v>
      </c>
      <c r="K77" s="65" t="s">
        <v>74</v>
      </c>
    </row>
    <row r="78" spans="2:11" ht="30" customHeight="1" x14ac:dyDescent="0.45">
      <c r="B78" s="55"/>
      <c r="C78" s="21" t="s">
        <v>119</v>
      </c>
      <c r="D78" s="43" t="str">
        <f ca="1">IFERROR(__xludf.DUMMYFUNCTION("GOOGLETRANSLATE(D77,""tr"",""en"")"),"Knowledge at a level that will enable you to benefit from developing information technology in the use of legal resources.")</f>
        <v>Knowledge at a level that will enable you to benefit from developing information technology in the use of legal resources.</v>
      </c>
      <c r="E78" s="44"/>
      <c r="F78" s="45"/>
      <c r="G78" s="61"/>
      <c r="H78" s="61"/>
      <c r="I78" s="61"/>
      <c r="J78" s="61"/>
      <c r="K78" s="62"/>
    </row>
    <row r="79" spans="2:11" ht="30" customHeight="1" x14ac:dyDescent="0.45">
      <c r="B79" s="55"/>
      <c r="C79" s="22" t="s">
        <v>120</v>
      </c>
      <c r="D79" s="40" t="s">
        <v>121</v>
      </c>
      <c r="E79" s="41"/>
      <c r="F79" s="42"/>
      <c r="G79" s="64" t="s">
        <v>74</v>
      </c>
      <c r="H79" s="64" t="s">
        <v>74</v>
      </c>
      <c r="I79" s="64" t="s">
        <v>74</v>
      </c>
      <c r="J79" s="64" t="s">
        <v>74</v>
      </c>
      <c r="K79" s="65" t="s">
        <v>74</v>
      </c>
    </row>
    <row r="80" spans="2:11" ht="30" customHeight="1" x14ac:dyDescent="0.45">
      <c r="B80" s="56"/>
      <c r="C80" s="19" t="s">
        <v>122</v>
      </c>
      <c r="D80" s="43" t="str">
        <f ca="1">IFERROR(__xludf.DUMMYFUNCTION("GOOGLETRANSLATE(D79,""tr"",""en"")"),"Awareness of understanding the development and change of society, its problems and contributing to the solution of problems through legal solutions when necessary.")</f>
        <v>Awareness of understanding the development and change of society, its problems and contributing to the solution of problems through legal solutions when necessary.</v>
      </c>
      <c r="E80" s="44"/>
      <c r="F80" s="45"/>
      <c r="G80" s="61"/>
      <c r="H80" s="61"/>
      <c r="I80" s="61"/>
      <c r="J80" s="61"/>
      <c r="K80" s="62"/>
    </row>
    <row r="81" spans="2:12" ht="15.75" customHeight="1" x14ac:dyDescent="0.45">
      <c r="B81" s="70" t="s">
        <v>123</v>
      </c>
      <c r="C81" s="49"/>
      <c r="D81" s="49"/>
      <c r="E81" s="49"/>
      <c r="F81" s="49"/>
      <c r="G81" s="49"/>
      <c r="H81" s="49"/>
      <c r="I81" s="49"/>
      <c r="J81" s="49"/>
      <c r="K81" s="50"/>
    </row>
    <row r="82" spans="2:12" ht="15.75" customHeight="1" x14ac:dyDescent="0.45">
      <c r="B82" s="71" t="s">
        <v>124</v>
      </c>
      <c r="C82" s="52"/>
      <c r="D82" s="52"/>
      <c r="E82" s="52"/>
      <c r="F82" s="52"/>
      <c r="G82" s="52"/>
      <c r="H82" s="52"/>
      <c r="I82" s="52"/>
      <c r="J82" s="52"/>
      <c r="K82" s="53"/>
    </row>
    <row r="83" spans="2:12" ht="32.25" customHeight="1" x14ac:dyDescent="0.45">
      <c r="B83" s="180" t="s">
        <v>125</v>
      </c>
      <c r="C83" s="9" t="s">
        <v>126</v>
      </c>
      <c r="D83" s="9" t="s">
        <v>127</v>
      </c>
      <c r="E83" s="79" t="s">
        <v>128</v>
      </c>
      <c r="F83" s="59"/>
      <c r="G83" s="9" t="s">
        <v>129</v>
      </c>
      <c r="H83" s="9" t="s">
        <v>130</v>
      </c>
      <c r="I83" s="9" t="s">
        <v>131</v>
      </c>
      <c r="J83" s="9" t="s">
        <v>132</v>
      </c>
      <c r="K83" s="10" t="s">
        <v>133</v>
      </c>
    </row>
    <row r="84" spans="2:12" ht="15.75" customHeight="1" x14ac:dyDescent="0.45">
      <c r="B84" s="175"/>
      <c r="C84" s="127" t="s">
        <v>134</v>
      </c>
      <c r="D84" s="128">
        <v>1</v>
      </c>
      <c r="E84" s="111" t="s">
        <v>135</v>
      </c>
      <c r="F84" s="42"/>
      <c r="G84" s="74" t="s">
        <v>74</v>
      </c>
      <c r="H84" s="74" t="s">
        <v>74</v>
      </c>
      <c r="I84" s="74" t="s">
        <v>74</v>
      </c>
      <c r="J84" s="72" t="s">
        <v>74</v>
      </c>
      <c r="K84" s="73" t="s">
        <v>74</v>
      </c>
    </row>
    <row r="85" spans="2:12" ht="15.75" customHeight="1" x14ac:dyDescent="0.45">
      <c r="B85" s="175"/>
      <c r="C85" s="61"/>
      <c r="D85" s="61"/>
      <c r="E85" s="129" t="str">
        <f ca="1">IFERROR(__xludf.DUMMYFUNCTION("GOOGLETRANSLATE(E84,""tr"",""en"")"),"Basic Concepts of Obligations Law")</f>
        <v>Basic Concepts of Obligations Law</v>
      </c>
      <c r="F85" s="45"/>
      <c r="G85" s="61"/>
      <c r="H85" s="61"/>
      <c r="I85" s="61"/>
      <c r="J85" s="61"/>
      <c r="K85" s="62"/>
      <c r="L85" s="26"/>
    </row>
    <row r="86" spans="2:12" ht="15.75" customHeight="1" x14ac:dyDescent="0.45">
      <c r="B86" s="175"/>
      <c r="C86" s="127" t="s">
        <v>136</v>
      </c>
      <c r="D86" s="128">
        <v>2</v>
      </c>
      <c r="E86" s="111" t="s">
        <v>137</v>
      </c>
      <c r="F86" s="42"/>
      <c r="G86" s="74" t="s">
        <v>74</v>
      </c>
      <c r="H86" s="74" t="s">
        <v>74</v>
      </c>
      <c r="I86" s="74" t="s">
        <v>74</v>
      </c>
      <c r="J86" s="74" t="s">
        <v>74</v>
      </c>
      <c r="K86" s="84" t="s">
        <v>74</v>
      </c>
      <c r="L86" s="26"/>
    </row>
    <row r="87" spans="2:12" ht="15.75" customHeight="1" x14ac:dyDescent="0.45">
      <c r="B87" s="175"/>
      <c r="C87" s="61"/>
      <c r="D87" s="61"/>
      <c r="E87" s="129" t="str">
        <f ca="1">IFERROR(__xludf.DUMMYFUNCTION("GOOGLETRANSLATE(E86,""tr"",""en"")"),"Principles governing the Law of Obligations")</f>
        <v>Principles governing the Law of Obligations</v>
      </c>
      <c r="F87" s="45"/>
      <c r="G87" s="61"/>
      <c r="H87" s="61"/>
      <c r="I87" s="61"/>
      <c r="J87" s="61"/>
      <c r="K87" s="77"/>
      <c r="L87" s="26"/>
    </row>
    <row r="88" spans="2:12" ht="15.75" customHeight="1" x14ac:dyDescent="0.45">
      <c r="B88" s="175"/>
      <c r="C88" s="127" t="s">
        <v>138</v>
      </c>
      <c r="D88" s="128">
        <v>3</v>
      </c>
      <c r="E88" s="111" t="s">
        <v>139</v>
      </c>
      <c r="F88" s="42"/>
      <c r="G88" s="74"/>
      <c r="H88" s="74" t="s">
        <v>74</v>
      </c>
      <c r="I88" s="74" t="s">
        <v>74</v>
      </c>
      <c r="J88" s="74" t="s">
        <v>74</v>
      </c>
      <c r="K88" s="84" t="s">
        <v>74</v>
      </c>
      <c r="L88" s="26"/>
    </row>
    <row r="89" spans="2:12" ht="15.75" customHeight="1" x14ac:dyDescent="0.45">
      <c r="B89" s="175"/>
      <c r="C89" s="61"/>
      <c r="D89" s="61"/>
      <c r="E89" s="129" t="str">
        <f ca="1">IFERROR(__xludf.DUMMYFUNCTION("GOOGLETRANSLATE(E88,""tr"",""en"")"),"Sources of debts - Contracts")</f>
        <v>Sources of debts - Contracts</v>
      </c>
      <c r="F89" s="45"/>
      <c r="G89" s="61"/>
      <c r="H89" s="61"/>
      <c r="I89" s="61"/>
      <c r="J89" s="61"/>
      <c r="K89" s="77"/>
      <c r="L89" s="26"/>
    </row>
    <row r="90" spans="2:12" ht="15.75" customHeight="1" x14ac:dyDescent="0.45">
      <c r="B90" s="175"/>
      <c r="C90" s="127" t="s">
        <v>140</v>
      </c>
      <c r="D90" s="128">
        <v>4</v>
      </c>
      <c r="E90" s="111" t="s">
        <v>141</v>
      </c>
      <c r="F90" s="42"/>
      <c r="G90" s="74" t="s">
        <v>74</v>
      </c>
      <c r="H90" s="74" t="s">
        <v>74</v>
      </c>
      <c r="I90" s="74" t="s">
        <v>74</v>
      </c>
      <c r="J90" s="74" t="s">
        <v>74</v>
      </c>
      <c r="K90" s="84" t="s">
        <v>74</v>
      </c>
      <c r="L90" s="26"/>
    </row>
    <row r="91" spans="2:12" ht="15.75" customHeight="1" x14ac:dyDescent="0.45">
      <c r="B91" s="175"/>
      <c r="C91" s="61"/>
      <c r="D91" s="61"/>
      <c r="E91" s="129" t="str">
        <f ca="1">IFERROR(__xludf.DUMMYFUNCTION("GOOGLETRANSLATE(E90,""tr"",""en"")"),"Establishment of the contract")</f>
        <v>Establishment of the contract</v>
      </c>
      <c r="F91" s="45"/>
      <c r="G91" s="61"/>
      <c r="H91" s="61"/>
      <c r="I91" s="61"/>
      <c r="J91" s="61"/>
      <c r="K91" s="77"/>
      <c r="L91" s="26"/>
    </row>
    <row r="92" spans="2:12" ht="15.75" customHeight="1" x14ac:dyDescent="0.45">
      <c r="B92" s="175"/>
      <c r="C92" s="127" t="s">
        <v>142</v>
      </c>
      <c r="D92" s="128">
        <v>5</v>
      </c>
      <c r="E92" s="111" t="s">
        <v>143</v>
      </c>
      <c r="F92" s="42"/>
      <c r="G92" s="74" t="s">
        <v>74</v>
      </c>
      <c r="H92" s="74" t="s">
        <v>74</v>
      </c>
      <c r="I92" s="74"/>
      <c r="J92" s="74"/>
      <c r="K92" s="81" t="s">
        <v>74</v>
      </c>
      <c r="L92" s="26"/>
    </row>
    <row r="93" spans="2:12" ht="15.75" customHeight="1" x14ac:dyDescent="0.45">
      <c r="B93" s="175"/>
      <c r="C93" s="66"/>
      <c r="D93" s="66"/>
      <c r="E93" s="129" t="str">
        <f ca="1">IFERROR(__xludf.DUMMYFUNCTION("GOOGLETRANSLATE(E92,""tr"",""en"")"),"Conditions for validity of the contract")</f>
        <v>Conditions for validity of the contract</v>
      </c>
      <c r="F93" s="45"/>
      <c r="G93" s="66"/>
      <c r="H93" s="66"/>
      <c r="I93" s="66"/>
      <c r="J93" s="66"/>
      <c r="K93" s="47"/>
      <c r="L93" s="26"/>
    </row>
    <row r="94" spans="2:12" ht="15.75" customHeight="1" x14ac:dyDescent="0.45">
      <c r="B94" s="175"/>
      <c r="C94" s="125" t="s">
        <v>144</v>
      </c>
      <c r="D94" s="126">
        <v>6</v>
      </c>
      <c r="E94" s="166" t="s">
        <v>145</v>
      </c>
      <c r="F94" s="155"/>
      <c r="G94" s="75" t="s">
        <v>74</v>
      </c>
      <c r="H94" s="75" t="s">
        <v>74</v>
      </c>
      <c r="I94" s="75"/>
      <c r="J94" s="75"/>
      <c r="K94" s="76" t="s">
        <v>74</v>
      </c>
      <c r="L94" s="26"/>
    </row>
    <row r="95" spans="2:12" ht="15.75" customHeight="1" x14ac:dyDescent="0.45">
      <c r="B95" s="175"/>
      <c r="C95" s="61"/>
      <c r="D95" s="61"/>
      <c r="E95" s="129" t="str">
        <f ca="1">IFERROR(__xludf.DUMMYFUNCTION("GOOGLETRANSLATE(E94,""tr"",""en"")"),"Invalidity of the contract")</f>
        <v>Invalidity of the contract</v>
      </c>
      <c r="F95" s="45"/>
      <c r="G95" s="61"/>
      <c r="H95" s="61"/>
      <c r="I95" s="61"/>
      <c r="J95" s="61"/>
      <c r="K95" s="77"/>
      <c r="L95" s="26"/>
    </row>
    <row r="96" spans="2:12" ht="15.75" customHeight="1" x14ac:dyDescent="0.45">
      <c r="B96" s="175"/>
      <c r="C96" s="127" t="s">
        <v>146</v>
      </c>
      <c r="D96" s="63">
        <v>7</v>
      </c>
      <c r="E96" s="111" t="s">
        <v>147</v>
      </c>
      <c r="F96" s="42"/>
      <c r="G96" s="74" t="s">
        <v>74</v>
      </c>
      <c r="H96" s="74" t="s">
        <v>74</v>
      </c>
      <c r="I96" s="74"/>
      <c r="J96" s="72"/>
      <c r="K96" s="82" t="s">
        <v>74</v>
      </c>
      <c r="L96" s="26"/>
    </row>
    <row r="97" spans="2:12" ht="15.75" customHeight="1" x14ac:dyDescent="0.45">
      <c r="B97" s="175"/>
      <c r="C97" s="61"/>
      <c r="D97" s="61"/>
      <c r="E97" s="129" t="str">
        <f ca="1">IFERROR(__xludf.DUMMYFUNCTION("GOOGLETRANSLATE(E96,""tr"",""en"")"),"Obligation to conclude a contract")</f>
        <v>Obligation to conclude a contract</v>
      </c>
      <c r="F97" s="45"/>
      <c r="G97" s="61"/>
      <c r="H97" s="61"/>
      <c r="I97" s="61"/>
      <c r="J97" s="61"/>
      <c r="K97" s="83"/>
      <c r="L97" s="26"/>
    </row>
    <row r="98" spans="2:12" ht="15.75" customHeight="1" x14ac:dyDescent="0.45">
      <c r="B98" s="175"/>
      <c r="C98" s="127" t="s">
        <v>148</v>
      </c>
      <c r="D98" s="63">
        <v>8</v>
      </c>
      <c r="E98" s="111" t="s">
        <v>149</v>
      </c>
      <c r="F98" s="42"/>
      <c r="G98" s="74" t="s">
        <v>74</v>
      </c>
      <c r="H98" s="74" t="s">
        <v>74</v>
      </c>
      <c r="I98" s="74" t="s">
        <v>74</v>
      </c>
      <c r="J98" s="74" t="s">
        <v>74</v>
      </c>
      <c r="K98" s="84" t="s">
        <v>74</v>
      </c>
      <c r="L98" s="26"/>
    </row>
    <row r="99" spans="2:12" ht="15.75" customHeight="1" x14ac:dyDescent="0.45">
      <c r="B99" s="175"/>
      <c r="C99" s="61"/>
      <c r="D99" s="61"/>
      <c r="E99" s="129" t="str">
        <f ca="1">IFERROR(__xludf.DUMMYFUNCTION("GOOGLETRANSLATE(E98,""tr"",""en"")"),"Midterm Exam")</f>
        <v>Midterm Exam</v>
      </c>
      <c r="F99" s="45"/>
      <c r="G99" s="61"/>
      <c r="H99" s="61"/>
      <c r="I99" s="61"/>
      <c r="J99" s="61"/>
      <c r="K99" s="77"/>
      <c r="L99" s="26"/>
    </row>
    <row r="100" spans="2:12" ht="15.75" customHeight="1" x14ac:dyDescent="0.45">
      <c r="B100" s="175"/>
      <c r="C100" s="127" t="s">
        <v>150</v>
      </c>
      <c r="D100" s="63">
        <v>9</v>
      </c>
      <c r="E100" s="111" t="s">
        <v>151</v>
      </c>
      <c r="F100" s="42"/>
      <c r="G100" s="74" t="s">
        <v>74</v>
      </c>
      <c r="H100" s="74" t="s">
        <v>74</v>
      </c>
      <c r="I100" s="74" t="s">
        <v>74</v>
      </c>
      <c r="J100" s="74" t="s">
        <v>74</v>
      </c>
      <c r="K100" s="84" t="s">
        <v>74</v>
      </c>
      <c r="L100" s="26"/>
    </row>
    <row r="101" spans="2:12" ht="15.75" customHeight="1" x14ac:dyDescent="0.45">
      <c r="B101" s="175"/>
      <c r="C101" s="61"/>
      <c r="D101" s="61"/>
      <c r="E101" s="129" t="str">
        <f ca="1">IFERROR(__xludf.DUMMYFUNCTION("GOOGLETRANSLATE(E100,""tr"",""en"")"),"Representation")</f>
        <v>Representation</v>
      </c>
      <c r="F101" s="45"/>
      <c r="G101" s="61"/>
      <c r="H101" s="61"/>
      <c r="I101" s="61"/>
      <c r="J101" s="61"/>
      <c r="K101" s="77"/>
      <c r="L101" s="26"/>
    </row>
    <row r="102" spans="2:12" ht="15.75" customHeight="1" x14ac:dyDescent="0.45">
      <c r="B102" s="175"/>
      <c r="C102" s="127" t="s">
        <v>152</v>
      </c>
      <c r="D102" s="63">
        <v>10</v>
      </c>
      <c r="E102" s="111" t="s">
        <v>153</v>
      </c>
      <c r="F102" s="42"/>
      <c r="G102" s="74"/>
      <c r="H102" s="74"/>
      <c r="I102" s="74" t="s">
        <v>74</v>
      </c>
      <c r="J102" s="74"/>
      <c r="K102" s="84" t="s">
        <v>74</v>
      </c>
      <c r="L102" s="26"/>
    </row>
    <row r="103" spans="2:12" ht="15.75" customHeight="1" x14ac:dyDescent="0.45">
      <c r="B103" s="175"/>
      <c r="C103" s="61"/>
      <c r="D103" s="61"/>
      <c r="E103" s="129" t="str">
        <f ca="1">IFERROR(__xludf.DUMMYFUNCTION("GOOGLETRANSLATE(E102,""tr"",""en"")"),"Fulfillment of debts - Fulfillment modalities")</f>
        <v>Fulfillment of debts - Fulfillment modalities</v>
      </c>
      <c r="F103" s="45"/>
      <c r="G103" s="61"/>
      <c r="H103" s="61"/>
      <c r="I103" s="61"/>
      <c r="J103" s="61"/>
      <c r="K103" s="77"/>
      <c r="L103" s="26"/>
    </row>
    <row r="104" spans="2:12" ht="15.75" customHeight="1" x14ac:dyDescent="0.45">
      <c r="B104" s="175"/>
      <c r="C104" s="127" t="s">
        <v>154</v>
      </c>
      <c r="D104" s="63">
        <v>11</v>
      </c>
      <c r="E104" s="111" t="s">
        <v>153</v>
      </c>
      <c r="F104" s="42"/>
      <c r="G104" s="74"/>
      <c r="H104" s="74"/>
      <c r="I104" s="74" t="s">
        <v>74</v>
      </c>
      <c r="J104" s="74"/>
      <c r="K104" s="84" t="s">
        <v>74</v>
      </c>
      <c r="L104" s="26"/>
    </row>
    <row r="105" spans="2:12" ht="15.75" customHeight="1" x14ac:dyDescent="0.45">
      <c r="B105" s="175"/>
      <c r="C105" s="61"/>
      <c r="D105" s="61"/>
      <c r="E105" s="129" t="str">
        <f ca="1">IFERROR(__xludf.DUMMYFUNCTION("GOOGLETRANSLATE(E104,""tr"",""en"")"),"Fulfillment of debts - Fulfillment modalities")</f>
        <v>Fulfillment of debts - Fulfillment modalities</v>
      </c>
      <c r="F105" s="45"/>
      <c r="G105" s="61"/>
      <c r="H105" s="61"/>
      <c r="I105" s="61"/>
      <c r="J105" s="61"/>
      <c r="K105" s="77"/>
      <c r="L105" s="26"/>
    </row>
    <row r="106" spans="2:12" ht="15.75" customHeight="1" x14ac:dyDescent="0.45">
      <c r="B106" s="175"/>
      <c r="C106" s="127" t="s">
        <v>155</v>
      </c>
      <c r="D106" s="63">
        <v>12</v>
      </c>
      <c r="E106" s="111" t="s">
        <v>156</v>
      </c>
      <c r="F106" s="42"/>
      <c r="G106" s="74"/>
      <c r="H106" s="74"/>
      <c r="I106" s="74"/>
      <c r="J106" s="74" t="s">
        <v>74</v>
      </c>
      <c r="K106" s="84" t="s">
        <v>74</v>
      </c>
      <c r="L106" s="26"/>
    </row>
    <row r="107" spans="2:12" ht="15.75" customHeight="1" x14ac:dyDescent="0.45">
      <c r="B107" s="175"/>
      <c r="C107" s="61"/>
      <c r="D107" s="61"/>
      <c r="E107" s="129" t="str">
        <f ca="1">IFERROR(__xludf.DUMMYFUNCTION("GOOGLETRANSLATE(E106,""tr"",""en"")"),"Non-performance of debts")</f>
        <v>Non-performance of debts</v>
      </c>
      <c r="F107" s="45"/>
      <c r="G107" s="61"/>
      <c r="H107" s="61"/>
      <c r="I107" s="61"/>
      <c r="J107" s="61"/>
      <c r="K107" s="77"/>
      <c r="L107" s="26"/>
    </row>
    <row r="108" spans="2:12" ht="15.75" customHeight="1" x14ac:dyDescent="0.45">
      <c r="B108" s="175"/>
      <c r="C108" s="127" t="s">
        <v>157</v>
      </c>
      <c r="D108" s="63">
        <v>13</v>
      </c>
      <c r="E108" s="129" t="s">
        <v>158</v>
      </c>
      <c r="F108" s="45"/>
      <c r="G108" s="74"/>
      <c r="H108" s="74"/>
      <c r="I108" s="74"/>
      <c r="J108" s="74" t="s">
        <v>74</v>
      </c>
      <c r="K108" s="84" t="s">
        <v>74</v>
      </c>
      <c r="L108" s="26"/>
    </row>
    <row r="109" spans="2:12" ht="15.75" customHeight="1" x14ac:dyDescent="0.45">
      <c r="B109" s="175"/>
      <c r="C109" s="61"/>
      <c r="D109" s="61"/>
      <c r="E109" s="129" t="str">
        <f ca="1">IFERROR(__xludf.DUMMYFUNCTION("GOOGLETRANSLATE(E108,""tr"",""en"")"),"Consequences of non-fulfillment of obligations")</f>
        <v>Consequences of non-fulfillment of obligations</v>
      </c>
      <c r="F109" s="45"/>
      <c r="G109" s="61"/>
      <c r="H109" s="61"/>
      <c r="I109" s="61"/>
      <c r="J109" s="61"/>
      <c r="K109" s="77"/>
      <c r="L109" s="26"/>
    </row>
    <row r="110" spans="2:12" ht="15.75" customHeight="1" x14ac:dyDescent="0.45">
      <c r="B110" s="175"/>
      <c r="C110" s="127" t="s">
        <v>159</v>
      </c>
      <c r="D110" s="63">
        <v>14</v>
      </c>
      <c r="E110" s="129" t="s">
        <v>160</v>
      </c>
      <c r="F110" s="45"/>
      <c r="G110" s="75"/>
      <c r="H110" s="75"/>
      <c r="I110" s="75" t="s">
        <v>74</v>
      </c>
      <c r="J110" s="75" t="s">
        <v>74</v>
      </c>
      <c r="K110" s="76" t="s">
        <v>74</v>
      </c>
      <c r="L110" s="26"/>
    </row>
    <row r="111" spans="2:12" ht="15.75" customHeight="1" x14ac:dyDescent="0.45">
      <c r="B111" s="175"/>
      <c r="C111" s="61"/>
      <c r="D111" s="61"/>
      <c r="E111" s="129" t="str">
        <f ca="1">IFERROR(__xludf.DUMMYFUNCTION("GOOGLETRANSLATE(E110,""tr"",""en"")"),"Termination of debts")</f>
        <v>Termination of debts</v>
      </c>
      <c r="F111" s="45"/>
      <c r="G111" s="61"/>
      <c r="H111" s="61"/>
      <c r="I111" s="61"/>
      <c r="J111" s="61"/>
      <c r="K111" s="77"/>
      <c r="L111" s="26"/>
    </row>
    <row r="112" spans="2:12" ht="15.75" customHeight="1" x14ac:dyDescent="0.45">
      <c r="B112" s="175"/>
      <c r="C112" s="127" t="s">
        <v>161</v>
      </c>
      <c r="D112" s="63">
        <v>15</v>
      </c>
      <c r="E112" s="166" t="s">
        <v>162</v>
      </c>
      <c r="F112" s="155"/>
      <c r="G112" s="75" t="s">
        <v>74</v>
      </c>
      <c r="H112" s="75" t="s">
        <v>74</v>
      </c>
      <c r="I112" s="75" t="s">
        <v>74</v>
      </c>
      <c r="J112" s="75" t="s">
        <v>74</v>
      </c>
      <c r="K112" s="76" t="s">
        <v>74</v>
      </c>
      <c r="L112" s="26"/>
    </row>
    <row r="113" spans="2:12" ht="15.75" customHeight="1" x14ac:dyDescent="0.45">
      <c r="B113" s="181"/>
      <c r="C113" s="61"/>
      <c r="D113" s="61"/>
      <c r="E113" s="129" t="str">
        <f ca="1">IFERROR(__xludf.DUMMYFUNCTION("GOOGLETRANSLATE(E112,""tr"",""en"")"),"Statute of Limitations")</f>
        <v>Statute of Limitations</v>
      </c>
      <c r="F113" s="45"/>
      <c r="G113" s="66"/>
      <c r="H113" s="66"/>
      <c r="I113" s="66"/>
      <c r="J113" s="66"/>
      <c r="K113" s="78"/>
      <c r="L113" s="26"/>
    </row>
    <row r="114" spans="2:12" ht="27" customHeight="1" x14ac:dyDescent="0.45">
      <c r="B114" s="180" t="s">
        <v>163</v>
      </c>
      <c r="C114" s="27" t="s">
        <v>164</v>
      </c>
      <c r="D114" s="79" t="s">
        <v>165</v>
      </c>
      <c r="E114" s="58"/>
      <c r="F114" s="27" t="s">
        <v>166</v>
      </c>
      <c r="G114" s="79" t="s">
        <v>167</v>
      </c>
      <c r="H114" s="58"/>
      <c r="I114" s="59"/>
      <c r="J114" s="85" t="s">
        <v>168</v>
      </c>
      <c r="K114" s="86"/>
    </row>
    <row r="115" spans="2:12" ht="24" customHeight="1" x14ac:dyDescent="0.45">
      <c r="B115" s="175"/>
      <c r="C115" s="127" t="s">
        <v>169</v>
      </c>
      <c r="D115" s="111" t="s">
        <v>149</v>
      </c>
      <c r="E115" s="42"/>
      <c r="F115" s="164">
        <v>0.4</v>
      </c>
      <c r="G115" s="80" t="s">
        <v>170</v>
      </c>
      <c r="H115" s="41"/>
      <c r="I115" s="42"/>
      <c r="J115" s="87" t="s">
        <v>171</v>
      </c>
      <c r="K115" s="88"/>
    </row>
    <row r="116" spans="2:12" ht="15.75" customHeight="1" x14ac:dyDescent="0.45">
      <c r="B116" s="175"/>
      <c r="C116" s="61"/>
      <c r="D116" s="129" t="s">
        <v>172</v>
      </c>
      <c r="E116" s="45"/>
      <c r="F116" s="61"/>
      <c r="G116" s="77"/>
      <c r="H116" s="44"/>
      <c r="I116" s="45"/>
      <c r="J116" s="89"/>
      <c r="K116" s="90"/>
    </row>
    <row r="117" spans="2:12" ht="26.25" customHeight="1" x14ac:dyDescent="0.45">
      <c r="B117" s="175"/>
      <c r="C117" s="127" t="s">
        <v>173</v>
      </c>
      <c r="D117" s="111" t="s">
        <v>174</v>
      </c>
      <c r="E117" s="42"/>
      <c r="F117" s="164">
        <v>0.4</v>
      </c>
      <c r="G117" s="80" t="s">
        <v>175</v>
      </c>
      <c r="H117" s="41"/>
      <c r="I117" s="42"/>
      <c r="J117" s="89"/>
      <c r="K117" s="90"/>
    </row>
    <row r="118" spans="2:12" ht="15.75" customHeight="1" x14ac:dyDescent="0.45">
      <c r="B118" s="175"/>
      <c r="C118" s="61"/>
      <c r="D118" s="129" t="s">
        <v>176</v>
      </c>
      <c r="E118" s="45"/>
      <c r="F118" s="61"/>
      <c r="G118" s="91" t="s">
        <v>175</v>
      </c>
      <c r="H118" s="44"/>
      <c r="I118" s="45"/>
      <c r="J118" s="89"/>
      <c r="K118" s="90"/>
    </row>
    <row r="119" spans="2:12" ht="24" customHeight="1" x14ac:dyDescent="0.45">
      <c r="B119" s="175"/>
      <c r="C119" s="127" t="s">
        <v>177</v>
      </c>
      <c r="D119" s="111" t="s">
        <v>178</v>
      </c>
      <c r="E119" s="42"/>
      <c r="F119" s="165">
        <v>0.6</v>
      </c>
      <c r="G119" s="80" t="s">
        <v>179</v>
      </c>
      <c r="H119" s="41"/>
      <c r="I119" s="42"/>
      <c r="J119" s="89"/>
      <c r="K119" s="90"/>
    </row>
    <row r="120" spans="2:12" ht="36" customHeight="1" x14ac:dyDescent="0.45">
      <c r="B120" s="175"/>
      <c r="C120" s="61"/>
      <c r="D120" s="129" t="s">
        <v>180</v>
      </c>
      <c r="E120" s="45"/>
      <c r="F120" s="61"/>
      <c r="G120" s="77"/>
      <c r="H120" s="44"/>
      <c r="I120" s="45"/>
      <c r="J120" s="89"/>
      <c r="K120" s="90"/>
    </row>
    <row r="121" spans="2:12" ht="15.75" customHeight="1" x14ac:dyDescent="0.45">
      <c r="B121" s="175"/>
      <c r="C121" s="160" t="s">
        <v>181</v>
      </c>
      <c r="D121" s="145"/>
      <c r="E121" s="145"/>
      <c r="F121" s="161"/>
      <c r="G121" s="92">
        <v>1</v>
      </c>
      <c r="H121" s="41"/>
      <c r="I121" s="41"/>
      <c r="J121" s="41"/>
      <c r="K121" s="88"/>
    </row>
    <row r="122" spans="2:12" ht="29.25" customHeight="1" x14ac:dyDescent="0.45">
      <c r="B122" s="7" t="s">
        <v>182</v>
      </c>
      <c r="C122" s="151" t="s">
        <v>183</v>
      </c>
      <c r="D122" s="95"/>
      <c r="E122" s="95"/>
      <c r="F122" s="95"/>
      <c r="G122" s="95"/>
      <c r="H122" s="95"/>
      <c r="I122" s="95"/>
      <c r="J122" s="95"/>
      <c r="K122" s="86"/>
    </row>
    <row r="123" spans="2:12" ht="15.75" customHeight="1" x14ac:dyDescent="0.45">
      <c r="B123" s="28" t="s">
        <v>184</v>
      </c>
      <c r="C123" s="152"/>
      <c r="D123" s="142"/>
      <c r="E123" s="142"/>
      <c r="F123" s="142"/>
      <c r="G123" s="142"/>
      <c r="H123" s="142"/>
      <c r="I123" s="142"/>
      <c r="J123" s="142"/>
      <c r="K123" s="143"/>
    </row>
    <row r="124" spans="2:12" ht="15.75" customHeight="1" x14ac:dyDescent="0.45">
      <c r="B124" s="177" t="s">
        <v>185</v>
      </c>
      <c r="C124" s="153" t="s">
        <v>186</v>
      </c>
      <c r="D124" s="95"/>
      <c r="E124" s="95"/>
      <c r="F124" s="95"/>
      <c r="G124" s="154"/>
      <c r="H124" s="29" t="s">
        <v>187</v>
      </c>
      <c r="I124" s="29" t="s">
        <v>188</v>
      </c>
      <c r="J124" s="29" t="s">
        <v>187</v>
      </c>
      <c r="K124" s="30" t="s">
        <v>188</v>
      </c>
    </row>
    <row r="125" spans="2:12" ht="15.75" customHeight="1" x14ac:dyDescent="0.45">
      <c r="B125" s="55"/>
      <c r="C125" s="89"/>
      <c r="D125" s="138"/>
      <c r="E125" s="138"/>
      <c r="F125" s="138"/>
      <c r="G125" s="155"/>
      <c r="H125" s="31" t="s">
        <v>189</v>
      </c>
      <c r="I125" s="31" t="s">
        <v>190</v>
      </c>
      <c r="J125" s="31" t="s">
        <v>189</v>
      </c>
      <c r="K125" s="32" t="s">
        <v>190</v>
      </c>
    </row>
    <row r="126" spans="2:12" ht="15" customHeight="1" x14ac:dyDescent="0.45">
      <c r="B126" s="55"/>
      <c r="C126" s="89"/>
      <c r="D126" s="138"/>
      <c r="E126" s="138"/>
      <c r="F126" s="138"/>
      <c r="G126" s="155"/>
      <c r="H126" s="33" t="s">
        <v>191</v>
      </c>
      <c r="I126" s="33" t="s">
        <v>175</v>
      </c>
      <c r="J126" s="33" t="s">
        <v>192</v>
      </c>
      <c r="K126" s="34" t="s">
        <v>193</v>
      </c>
    </row>
    <row r="127" spans="2:12" ht="15.75" customHeight="1" x14ac:dyDescent="0.45">
      <c r="B127" s="55"/>
      <c r="C127" s="156" t="str">
        <f ca="1">IFERROR(__xludf.DUMMYFUNCTION("GOOGLETRANSLATE(C124,""tr"",""en"")"),"The relevant instructor determines one of the letter grades in the table above for the course taken by the student, by evaluating the student's success in midterm exams, mid-term studies and final exams, and by taking into account the general success leve"&amp;"l of the class.")</f>
        <v>The relevant instructor determines one of the letter grades in the table above for the course taken by the student, by evaluating the student's success in midterm exams, mid-term studies and final exams, and by taking into account the general success level of the class.</v>
      </c>
      <c r="D127" s="138"/>
      <c r="E127" s="138"/>
      <c r="F127" s="138"/>
      <c r="G127" s="155"/>
      <c r="H127" s="33" t="s">
        <v>194</v>
      </c>
      <c r="I127" s="33" t="s">
        <v>195</v>
      </c>
      <c r="J127" s="33" t="s">
        <v>196</v>
      </c>
      <c r="K127" s="34" t="s">
        <v>197</v>
      </c>
    </row>
    <row r="128" spans="2:12" ht="15.75" customHeight="1" x14ac:dyDescent="0.45">
      <c r="B128" s="55"/>
      <c r="C128" s="89"/>
      <c r="D128" s="138"/>
      <c r="E128" s="138"/>
      <c r="F128" s="138"/>
      <c r="G128" s="155"/>
      <c r="H128" s="33" t="s">
        <v>198</v>
      </c>
      <c r="I128" s="33" t="s">
        <v>199</v>
      </c>
      <c r="J128" s="33" t="s">
        <v>200</v>
      </c>
      <c r="K128" s="34" t="s">
        <v>201</v>
      </c>
    </row>
    <row r="129" spans="2:11" ht="15.75" customHeight="1" x14ac:dyDescent="0.45">
      <c r="B129" s="55"/>
      <c r="C129" s="89"/>
      <c r="D129" s="138"/>
      <c r="E129" s="138"/>
      <c r="F129" s="138"/>
      <c r="G129" s="155"/>
      <c r="H129" s="33" t="s">
        <v>202</v>
      </c>
      <c r="I129" s="33" t="s">
        <v>203</v>
      </c>
      <c r="J129" s="33" t="s">
        <v>204</v>
      </c>
      <c r="K129" s="34" t="s">
        <v>205</v>
      </c>
    </row>
    <row r="130" spans="2:11" ht="15.75" customHeight="1" x14ac:dyDescent="0.45">
      <c r="B130" s="55"/>
      <c r="C130" s="89"/>
      <c r="D130" s="138"/>
      <c r="E130" s="138"/>
      <c r="F130" s="138"/>
      <c r="G130" s="155"/>
      <c r="H130" s="33" t="s">
        <v>206</v>
      </c>
      <c r="I130" s="33" t="s">
        <v>207</v>
      </c>
      <c r="J130" s="33" t="s">
        <v>208</v>
      </c>
      <c r="K130" s="34" t="s">
        <v>209</v>
      </c>
    </row>
    <row r="131" spans="2:11" ht="27" customHeight="1" x14ac:dyDescent="0.45">
      <c r="B131" s="55"/>
      <c r="C131" s="78"/>
      <c r="D131" s="142"/>
      <c r="E131" s="142"/>
      <c r="F131" s="142"/>
      <c r="G131" s="157"/>
      <c r="H131" s="35" t="s">
        <v>210</v>
      </c>
      <c r="I131" s="35" t="s">
        <v>211</v>
      </c>
      <c r="J131" s="35" t="s">
        <v>212</v>
      </c>
      <c r="K131" s="36" t="s">
        <v>213</v>
      </c>
    </row>
    <row r="132" spans="2:11" ht="36" customHeight="1" x14ac:dyDescent="0.45">
      <c r="B132" s="174" t="s">
        <v>214</v>
      </c>
      <c r="C132" s="37" t="s">
        <v>164</v>
      </c>
      <c r="D132" s="162" t="s">
        <v>215</v>
      </c>
      <c r="E132" s="59"/>
      <c r="F132" s="79" t="s">
        <v>216</v>
      </c>
      <c r="G132" s="58"/>
      <c r="H132" s="58"/>
      <c r="I132" s="58"/>
      <c r="J132" s="59"/>
      <c r="K132" s="10" t="s">
        <v>217</v>
      </c>
    </row>
    <row r="133" spans="2:11" ht="15.75" customHeight="1" x14ac:dyDescent="0.45">
      <c r="B133" s="175"/>
      <c r="C133" s="148" t="s">
        <v>218</v>
      </c>
      <c r="D133" s="140"/>
      <c r="E133" s="140"/>
      <c r="F133" s="140"/>
      <c r="G133" s="140"/>
      <c r="H133" s="140"/>
      <c r="I133" s="140"/>
      <c r="J133" s="140"/>
      <c r="K133" s="135"/>
    </row>
    <row r="134" spans="2:11" ht="15.75" customHeight="1" x14ac:dyDescent="0.45">
      <c r="B134" s="175"/>
      <c r="C134" s="127">
        <v>1</v>
      </c>
      <c r="D134" s="113" t="s">
        <v>219</v>
      </c>
      <c r="E134" s="42"/>
      <c r="F134" s="110"/>
      <c r="G134" s="41"/>
      <c r="H134" s="41"/>
      <c r="I134" s="41"/>
      <c r="J134" s="42"/>
      <c r="K134" s="149">
        <v>42</v>
      </c>
    </row>
    <row r="135" spans="2:11" ht="15.75" customHeight="1" x14ac:dyDescent="0.45">
      <c r="B135" s="175"/>
      <c r="C135" s="61"/>
      <c r="D135" s="130" t="s">
        <v>220</v>
      </c>
      <c r="E135" s="45"/>
      <c r="F135" s="43"/>
      <c r="G135" s="44"/>
      <c r="H135" s="44"/>
      <c r="I135" s="44"/>
      <c r="J135" s="45"/>
      <c r="K135" s="62"/>
    </row>
    <row r="136" spans="2:11" ht="15.75" customHeight="1" x14ac:dyDescent="0.45">
      <c r="B136" s="175"/>
      <c r="C136" s="127">
        <v>2</v>
      </c>
      <c r="D136" s="158" t="s">
        <v>221</v>
      </c>
      <c r="E136" s="42"/>
      <c r="F136" s="110"/>
      <c r="G136" s="41"/>
      <c r="H136" s="41"/>
      <c r="I136" s="41"/>
      <c r="J136" s="42"/>
      <c r="K136" s="149"/>
    </row>
    <row r="137" spans="2:11" ht="15.75" customHeight="1" x14ac:dyDescent="0.45">
      <c r="B137" s="175"/>
      <c r="C137" s="61"/>
      <c r="D137" s="159" t="s">
        <v>222</v>
      </c>
      <c r="E137" s="45"/>
      <c r="F137" s="43"/>
      <c r="G137" s="44"/>
      <c r="H137" s="44"/>
      <c r="I137" s="44"/>
      <c r="J137" s="45"/>
      <c r="K137" s="62"/>
    </row>
    <row r="138" spans="2:11" ht="15.75" customHeight="1" x14ac:dyDescent="0.45">
      <c r="B138" s="175"/>
      <c r="C138" s="127">
        <v>3</v>
      </c>
      <c r="D138" s="158" t="s">
        <v>223</v>
      </c>
      <c r="E138" s="42"/>
      <c r="F138" s="110"/>
      <c r="G138" s="41"/>
      <c r="H138" s="41"/>
      <c r="I138" s="41"/>
      <c r="J138" s="42"/>
      <c r="K138" s="149">
        <v>28</v>
      </c>
    </row>
    <row r="139" spans="2:11" ht="15" customHeight="1" x14ac:dyDescent="0.45">
      <c r="B139" s="175"/>
      <c r="C139" s="61"/>
      <c r="D139" s="159" t="s">
        <v>224</v>
      </c>
      <c r="E139" s="45"/>
      <c r="F139" s="43"/>
      <c r="G139" s="44"/>
      <c r="H139" s="44"/>
      <c r="I139" s="44"/>
      <c r="J139" s="45"/>
      <c r="K139" s="62"/>
    </row>
    <row r="140" spans="2:11" ht="15.75" customHeight="1" x14ac:dyDescent="0.45">
      <c r="B140" s="175"/>
      <c r="C140" s="127">
        <v>4</v>
      </c>
      <c r="D140" s="158" t="s">
        <v>225</v>
      </c>
      <c r="E140" s="42"/>
      <c r="F140" s="110"/>
      <c r="G140" s="41"/>
      <c r="H140" s="41"/>
      <c r="I140" s="41"/>
      <c r="J140" s="42"/>
      <c r="K140" s="149"/>
    </row>
    <row r="141" spans="2:11" ht="15.75" customHeight="1" x14ac:dyDescent="0.45">
      <c r="B141" s="175"/>
      <c r="C141" s="61"/>
      <c r="D141" s="159" t="s">
        <v>226</v>
      </c>
      <c r="E141" s="45"/>
      <c r="F141" s="43"/>
      <c r="G141" s="44"/>
      <c r="H141" s="44"/>
      <c r="I141" s="44"/>
      <c r="J141" s="45"/>
      <c r="K141" s="62"/>
    </row>
    <row r="142" spans="2:11" ht="15.75" customHeight="1" x14ac:dyDescent="0.45">
      <c r="B142" s="175"/>
      <c r="C142" s="127">
        <v>5</v>
      </c>
      <c r="D142" s="158" t="s">
        <v>227</v>
      </c>
      <c r="E142" s="42"/>
      <c r="F142" s="110"/>
      <c r="G142" s="41"/>
      <c r="H142" s="41"/>
      <c r="I142" s="41"/>
      <c r="J142" s="42"/>
      <c r="K142" s="149"/>
    </row>
    <row r="143" spans="2:11" ht="15.75" customHeight="1" x14ac:dyDescent="0.45">
      <c r="B143" s="175"/>
      <c r="C143" s="61"/>
      <c r="D143" s="159" t="s">
        <v>228</v>
      </c>
      <c r="E143" s="45"/>
      <c r="F143" s="43"/>
      <c r="G143" s="44"/>
      <c r="H143" s="44"/>
      <c r="I143" s="44"/>
      <c r="J143" s="45"/>
      <c r="K143" s="62"/>
    </row>
    <row r="144" spans="2:11" ht="15.75" customHeight="1" x14ac:dyDescent="0.45">
      <c r="B144" s="175"/>
      <c r="C144" s="127">
        <v>6</v>
      </c>
      <c r="D144" s="158" t="s">
        <v>229</v>
      </c>
      <c r="E144" s="42"/>
      <c r="F144" s="110"/>
      <c r="G144" s="41"/>
      <c r="H144" s="41"/>
      <c r="I144" s="41"/>
      <c r="J144" s="42"/>
      <c r="K144" s="149"/>
    </row>
    <row r="145" spans="2:11" ht="15.75" customHeight="1" x14ac:dyDescent="0.45">
      <c r="B145" s="175"/>
      <c r="C145" s="61"/>
      <c r="D145" s="159" t="s">
        <v>230</v>
      </c>
      <c r="E145" s="45"/>
      <c r="F145" s="43"/>
      <c r="G145" s="44"/>
      <c r="H145" s="44"/>
      <c r="I145" s="44"/>
      <c r="J145" s="45"/>
      <c r="K145" s="62"/>
    </row>
    <row r="146" spans="2:11" ht="15.75" customHeight="1" x14ac:dyDescent="0.45">
      <c r="B146" s="175"/>
      <c r="C146" s="148" t="s">
        <v>231</v>
      </c>
      <c r="D146" s="140"/>
      <c r="E146" s="140"/>
      <c r="F146" s="140"/>
      <c r="G146" s="140"/>
      <c r="H146" s="140"/>
      <c r="I146" s="140"/>
      <c r="J146" s="140"/>
      <c r="K146" s="135"/>
    </row>
    <row r="147" spans="2:11" ht="15.75" customHeight="1" x14ac:dyDescent="0.45">
      <c r="B147" s="175"/>
      <c r="C147" s="127">
        <v>7</v>
      </c>
      <c r="D147" s="113" t="s">
        <v>149</v>
      </c>
      <c r="E147" s="42"/>
      <c r="F147" s="110"/>
      <c r="G147" s="41"/>
      <c r="H147" s="41"/>
      <c r="I147" s="41"/>
      <c r="J147" s="42"/>
      <c r="K147" s="150">
        <v>2</v>
      </c>
    </row>
    <row r="148" spans="2:11" ht="15.75" customHeight="1" x14ac:dyDescent="0.45">
      <c r="B148" s="175"/>
      <c r="C148" s="61"/>
      <c r="D148" s="130" t="s">
        <v>172</v>
      </c>
      <c r="E148" s="45"/>
      <c r="F148" s="43"/>
      <c r="G148" s="44"/>
      <c r="H148" s="44"/>
      <c r="I148" s="44"/>
      <c r="J148" s="45"/>
      <c r="K148" s="62"/>
    </row>
    <row r="149" spans="2:11" ht="15.75" customHeight="1" x14ac:dyDescent="0.45">
      <c r="B149" s="175"/>
      <c r="C149" s="127">
        <v>9</v>
      </c>
      <c r="D149" s="113" t="s">
        <v>232</v>
      </c>
      <c r="E149" s="42"/>
      <c r="F149" s="110"/>
      <c r="G149" s="41"/>
      <c r="H149" s="41"/>
      <c r="I149" s="41"/>
      <c r="J149" s="42"/>
      <c r="K149" s="150">
        <v>10</v>
      </c>
    </row>
    <row r="150" spans="2:11" ht="15.75" customHeight="1" x14ac:dyDescent="0.45">
      <c r="B150" s="175"/>
      <c r="C150" s="61"/>
      <c r="D150" s="130" t="s">
        <v>233</v>
      </c>
      <c r="E150" s="45"/>
      <c r="F150" s="43"/>
      <c r="G150" s="44"/>
      <c r="H150" s="44"/>
      <c r="I150" s="44"/>
      <c r="J150" s="45"/>
      <c r="K150" s="62"/>
    </row>
    <row r="151" spans="2:11" ht="15.75" customHeight="1" x14ac:dyDescent="0.45">
      <c r="B151" s="175"/>
      <c r="C151" s="127">
        <v>10</v>
      </c>
      <c r="D151" s="113" t="s">
        <v>234</v>
      </c>
      <c r="E151" s="42"/>
      <c r="F151" s="110"/>
      <c r="G151" s="41"/>
      <c r="H151" s="41"/>
      <c r="I151" s="41"/>
      <c r="J151" s="42"/>
      <c r="K151" s="150">
        <v>96</v>
      </c>
    </row>
    <row r="152" spans="2:11" ht="15.75" customHeight="1" x14ac:dyDescent="0.45">
      <c r="B152" s="175"/>
      <c r="C152" s="61"/>
      <c r="D152" s="130" t="s">
        <v>235</v>
      </c>
      <c r="E152" s="45"/>
      <c r="F152" s="43"/>
      <c r="G152" s="44"/>
      <c r="H152" s="44"/>
      <c r="I152" s="44"/>
      <c r="J152" s="45"/>
      <c r="K152" s="62"/>
    </row>
    <row r="153" spans="2:11" ht="15.75" customHeight="1" x14ac:dyDescent="0.45">
      <c r="B153" s="175"/>
      <c r="C153" s="127">
        <v>11</v>
      </c>
      <c r="D153" s="113" t="s">
        <v>178</v>
      </c>
      <c r="E153" s="42"/>
      <c r="F153" s="110"/>
      <c r="G153" s="41"/>
      <c r="H153" s="41"/>
      <c r="I153" s="41"/>
      <c r="J153" s="42"/>
      <c r="K153" s="150">
        <v>2</v>
      </c>
    </row>
    <row r="154" spans="2:11" ht="15.75" customHeight="1" x14ac:dyDescent="0.45">
      <c r="B154" s="175"/>
      <c r="C154" s="61"/>
      <c r="D154" s="130" t="s">
        <v>180</v>
      </c>
      <c r="E154" s="45"/>
      <c r="F154" s="43"/>
      <c r="G154" s="44"/>
      <c r="H154" s="44"/>
      <c r="I154" s="44"/>
      <c r="J154" s="45"/>
      <c r="K154" s="62"/>
    </row>
    <row r="155" spans="2:11" ht="15.75" customHeight="1" x14ac:dyDescent="0.45">
      <c r="B155" s="175"/>
      <c r="C155" s="127">
        <v>12</v>
      </c>
      <c r="D155" s="113" t="s">
        <v>236</v>
      </c>
      <c r="E155" s="42"/>
      <c r="F155" s="110"/>
      <c r="G155" s="41"/>
      <c r="H155" s="41"/>
      <c r="I155" s="41"/>
      <c r="J155" s="42"/>
      <c r="K155" s="150"/>
    </row>
    <row r="156" spans="2:11" ht="15.75" customHeight="1" x14ac:dyDescent="0.45">
      <c r="B156" s="175"/>
      <c r="C156" s="61"/>
      <c r="D156" s="130" t="s">
        <v>237</v>
      </c>
      <c r="E156" s="45"/>
      <c r="F156" s="43"/>
      <c r="G156" s="44"/>
      <c r="H156" s="44"/>
      <c r="I156" s="44"/>
      <c r="J156" s="45"/>
      <c r="K156" s="62"/>
    </row>
    <row r="157" spans="2:11" ht="15.75" customHeight="1" x14ac:dyDescent="0.45">
      <c r="B157" s="175"/>
      <c r="C157" s="131" t="s">
        <v>238</v>
      </c>
      <c r="D157" s="41"/>
      <c r="E157" s="41"/>
      <c r="F157" s="41"/>
      <c r="G157" s="41"/>
      <c r="H157" s="41"/>
      <c r="I157" s="41"/>
      <c r="J157" s="42"/>
      <c r="K157" s="38">
        <v>180</v>
      </c>
    </row>
    <row r="158" spans="2:11" ht="15.75" customHeight="1" x14ac:dyDescent="0.45">
      <c r="B158" s="48" t="s">
        <v>239</v>
      </c>
      <c r="C158" s="49"/>
      <c r="D158" s="49"/>
      <c r="E158" s="49"/>
      <c r="F158" s="49"/>
      <c r="G158" s="49"/>
      <c r="H158" s="49"/>
      <c r="I158" s="49"/>
      <c r="J158" s="49"/>
      <c r="K158" s="50"/>
    </row>
    <row r="159" spans="2:11" ht="15.75" customHeight="1" x14ac:dyDescent="0.45">
      <c r="B159" s="51" t="s">
        <v>240</v>
      </c>
      <c r="C159" s="52"/>
      <c r="D159" s="52"/>
      <c r="E159" s="52"/>
      <c r="F159" s="52"/>
      <c r="G159" s="52"/>
      <c r="H159" s="52"/>
      <c r="I159" s="52"/>
      <c r="J159" s="52"/>
      <c r="K159" s="53"/>
    </row>
    <row r="160" spans="2:11" ht="26.25" customHeight="1" x14ac:dyDescent="0.45">
      <c r="B160" s="176" t="s">
        <v>241</v>
      </c>
      <c r="C160" s="130" t="s">
        <v>242</v>
      </c>
      <c r="D160" s="45"/>
      <c r="E160" s="43" t="s">
        <v>243</v>
      </c>
      <c r="F160" s="44"/>
      <c r="G160" s="44"/>
      <c r="H160" s="44"/>
      <c r="I160" s="44"/>
      <c r="J160" s="44"/>
      <c r="K160" s="93"/>
    </row>
    <row r="161" spans="2:11" ht="26.25" customHeight="1" x14ac:dyDescent="0.45">
      <c r="B161" s="55"/>
      <c r="C161" s="132" t="s">
        <v>244</v>
      </c>
      <c r="D161" s="133"/>
      <c r="E161" s="139" t="s">
        <v>245</v>
      </c>
      <c r="F161" s="140"/>
      <c r="G161" s="133"/>
      <c r="H161" s="132" t="s">
        <v>246</v>
      </c>
      <c r="I161" s="133"/>
      <c r="J161" s="134" t="s">
        <v>247</v>
      </c>
      <c r="K161" s="135"/>
    </row>
    <row r="162" spans="2:11" ht="15.75" customHeight="1" x14ac:dyDescent="0.45">
      <c r="B162" s="55"/>
      <c r="C162" s="113" t="s">
        <v>248</v>
      </c>
      <c r="D162" s="42"/>
      <c r="E162" s="40" t="s">
        <v>249</v>
      </c>
      <c r="F162" s="41"/>
      <c r="G162" s="41"/>
      <c r="H162" s="41"/>
      <c r="I162" s="41"/>
      <c r="J162" s="41"/>
      <c r="K162" s="88"/>
    </row>
    <row r="163" spans="2:11" ht="25.5" customHeight="1" x14ac:dyDescent="0.45">
      <c r="B163" s="56"/>
      <c r="C163" s="171" t="s">
        <v>237</v>
      </c>
      <c r="D163" s="157"/>
      <c r="E163" s="141" t="str">
        <f ca="1">IFERROR(__xludf.DUMMYFUNCTION("GOOGLETRANSLATE(E162,""tr"",""en"")"),"Monday: 13:00-14:50 (A1-76), Tuesday: 15:00-16:50 (A1-76)")</f>
        <v>Monday: 13:00-14:50 (A1-76), Tuesday: 15:00-16:50 (A1-76)</v>
      </c>
      <c r="F163" s="142"/>
      <c r="G163" s="142"/>
      <c r="H163" s="142"/>
      <c r="I163" s="142"/>
      <c r="J163" s="142"/>
      <c r="K163" s="143"/>
    </row>
    <row r="164" spans="2:11" ht="24.75" customHeight="1" x14ac:dyDescent="0.45">
      <c r="B164" s="177" t="s">
        <v>250</v>
      </c>
      <c r="C164" s="162" t="s">
        <v>251</v>
      </c>
      <c r="D164" s="59"/>
      <c r="E164" s="94" t="s">
        <v>252</v>
      </c>
      <c r="F164" s="95"/>
      <c r="G164" s="95"/>
      <c r="H164" s="95"/>
      <c r="I164" s="95"/>
      <c r="J164" s="95"/>
      <c r="K164" s="86"/>
    </row>
    <row r="165" spans="2:11" ht="78" customHeight="1" x14ac:dyDescent="0.45">
      <c r="B165" s="56"/>
      <c r="C165" s="172" t="s">
        <v>253</v>
      </c>
      <c r="D165" s="161"/>
      <c r="E165" s="144" t="s">
        <v>254</v>
      </c>
      <c r="F165" s="145"/>
      <c r="G165" s="145"/>
      <c r="H165" s="145"/>
      <c r="I165" s="145"/>
      <c r="J165" s="145"/>
      <c r="K165" s="146"/>
    </row>
    <row r="166" spans="2:11" ht="41.25" customHeight="1" x14ac:dyDescent="0.45">
      <c r="B166" s="176" t="s">
        <v>255</v>
      </c>
      <c r="C166" s="173" t="s">
        <v>256</v>
      </c>
      <c r="D166" s="154"/>
      <c r="E166" s="147" t="s">
        <v>257</v>
      </c>
      <c r="F166" s="95"/>
      <c r="G166" s="95"/>
      <c r="H166" s="95"/>
      <c r="I166" s="95"/>
      <c r="J166" s="95"/>
      <c r="K166" s="86"/>
    </row>
    <row r="167" spans="2:11" ht="41.25" customHeight="1" x14ac:dyDescent="0.45">
      <c r="B167" s="55"/>
      <c r="C167" s="169" t="s">
        <v>258</v>
      </c>
      <c r="D167" s="45"/>
      <c r="E167" s="136" t="str">
        <f ca="1">IFERROR(__xludf.DUMMYFUNCTION("GOOGLETRANSLATE(E166,""tr"",""en"")"),"Violations of academic integrity include, but are not limited to, cheating or attempted cheating, plagiarism, presenting false information or citations, facilitating dishonest acts by others, obtaining exams without permission, using previously completed "&amp;"work without informing the instructor, and altering the academic work of other students. Any violation of academic integrity is a serious academic offense and will result in consequences under the University's disciplinary rules.")</f>
        <v>Violations of academic integrity include, but are not limited to, cheating or attempted cheating, plagiarism, presenting false information or citations, facilitating dishonest acts by others, obtaining exams without permission, using previously completed work without informing the instructor, and altering the academic work of other students. Any violation of academic integrity is a serious academic offense and will result in consequences under the University's disciplinary rules.</v>
      </c>
      <c r="F167" s="44"/>
      <c r="G167" s="44"/>
      <c r="H167" s="44"/>
      <c r="I167" s="44"/>
      <c r="J167" s="44"/>
      <c r="K167" s="93"/>
    </row>
    <row r="168" spans="2:11" ht="15.75" customHeight="1" x14ac:dyDescent="0.45">
      <c r="B168" s="55"/>
      <c r="C168" s="167" t="s">
        <v>259</v>
      </c>
      <c r="D168" s="42"/>
      <c r="E168" s="117" t="s">
        <v>260</v>
      </c>
      <c r="F168" s="41"/>
      <c r="G168" s="41"/>
      <c r="H168" s="41"/>
      <c r="I168" s="41"/>
      <c r="J168" s="41"/>
      <c r="K168" s="88"/>
    </row>
    <row r="169" spans="2:11" ht="15.75" customHeight="1" x14ac:dyDescent="0.45">
      <c r="B169" s="55"/>
      <c r="C169" s="168" t="s">
        <v>261</v>
      </c>
      <c r="D169" s="45"/>
      <c r="E169" s="136" t="str">
        <f ca="1">IFERROR(__xludf.DUMMYFUNCTION("GOOGLETRANSLATE(E168,""tr"",""en"")"),"Appropriate conditions are provided for students with disabilities regarding the course delivery and evaluation of learning.")</f>
        <v>Appropriate conditions are provided for students with disabilities regarding the course delivery and evaluation of learning.</v>
      </c>
      <c r="F169" s="44"/>
      <c r="G169" s="44"/>
      <c r="H169" s="44"/>
      <c r="I169" s="44"/>
      <c r="J169" s="44"/>
      <c r="K169" s="93"/>
    </row>
    <row r="170" spans="2:11" ht="15.75" customHeight="1" x14ac:dyDescent="0.45">
      <c r="B170" s="55"/>
      <c r="C170" s="167" t="s">
        <v>262</v>
      </c>
      <c r="D170" s="42"/>
      <c r="E170" s="117" t="s">
        <v>263</v>
      </c>
      <c r="F170" s="41"/>
      <c r="G170" s="41"/>
      <c r="H170" s="41"/>
      <c r="I170" s="41"/>
      <c r="J170" s="41"/>
      <c r="K170" s="88"/>
    </row>
    <row r="171" spans="2:11" ht="15.75" customHeight="1" x14ac:dyDescent="0.45">
      <c r="B171" s="55"/>
      <c r="C171" s="169" t="s">
        <v>264</v>
      </c>
      <c r="D171" s="45"/>
      <c r="E171" s="136" t="str">
        <f ca="1">IFERROR(__xludf.DUMMYFUNCTION("GOOGLETRANSLATE(E170,""tr"",""en"")"),"The course does not require any special security measures.")</f>
        <v>The course does not require any special security measures.</v>
      </c>
      <c r="F171" s="44"/>
      <c r="G171" s="44"/>
      <c r="H171" s="44"/>
      <c r="I171" s="44"/>
      <c r="J171" s="44"/>
      <c r="K171" s="93"/>
    </row>
    <row r="172" spans="2:11" ht="15.75" customHeight="1" x14ac:dyDescent="0.45">
      <c r="B172" s="55"/>
      <c r="C172" s="167" t="s">
        <v>265</v>
      </c>
      <c r="D172" s="42"/>
      <c r="E172" s="117" t="s">
        <v>266</v>
      </c>
      <c r="F172" s="41"/>
      <c r="G172" s="41"/>
      <c r="H172" s="41"/>
      <c r="I172" s="41"/>
      <c r="J172" s="41"/>
      <c r="K172" s="88"/>
    </row>
    <row r="173" spans="2:11" ht="15.75" customHeight="1" x14ac:dyDescent="0.45">
      <c r="B173" s="56"/>
      <c r="C173" s="170" t="s">
        <v>267</v>
      </c>
      <c r="D173" s="157"/>
      <c r="E173" s="136" t="str">
        <f ca="1">IFERROR(__xludf.DUMMYFUNCTION("GOOGLETRANSLATE(E172,""tr"",""en"")"),"If necessary, the method of teaching the course may be changed during the semester by the faculty member, by informing the students.")</f>
        <v>If necessary, the method of teaching the course may be changed during the semester by the faculty member, by informing the students.</v>
      </c>
      <c r="F173" s="44"/>
      <c r="G173" s="44"/>
      <c r="H173" s="44"/>
      <c r="I173" s="44"/>
      <c r="J173" s="44"/>
      <c r="K173" s="93"/>
    </row>
    <row r="174" spans="2:11" ht="15.75" customHeight="1" x14ac:dyDescent="0.45">
      <c r="B174" s="1" t="s">
        <v>268</v>
      </c>
      <c r="C174" s="2"/>
      <c r="D174" s="2"/>
      <c r="E174" s="2"/>
      <c r="F174" s="2"/>
      <c r="G174" s="2"/>
      <c r="H174" s="2"/>
      <c r="I174" s="2"/>
      <c r="J174" s="2"/>
      <c r="K174" s="2"/>
    </row>
    <row r="175" spans="2:11" ht="15.75" customHeight="1" x14ac:dyDescent="0.45">
      <c r="B175" s="39"/>
      <c r="C175" s="2"/>
      <c r="D175" s="2"/>
      <c r="E175" s="2"/>
      <c r="F175" s="2"/>
      <c r="G175" s="2"/>
      <c r="H175" s="2"/>
      <c r="I175" s="2"/>
      <c r="J175" s="2"/>
      <c r="K175" s="2"/>
    </row>
    <row r="176" spans="2:11" ht="15.75" customHeight="1" x14ac:dyDescent="0.45">
      <c r="B176" s="137"/>
      <c r="C176" s="138"/>
      <c r="D176" s="138"/>
      <c r="E176" s="138"/>
      <c r="F176" s="138"/>
      <c r="G176" s="138"/>
      <c r="H176" s="138"/>
      <c r="I176" s="2"/>
      <c r="J176" s="2"/>
      <c r="K176" s="2"/>
    </row>
    <row r="177" spans="2:11" ht="15.75" customHeight="1" x14ac:dyDescent="0.45">
      <c r="B177" s="1"/>
      <c r="C177" s="2"/>
      <c r="D177" s="2"/>
      <c r="E177" s="2"/>
      <c r="F177" s="2"/>
      <c r="G177" s="2"/>
      <c r="H177" s="2"/>
      <c r="I177" s="2"/>
      <c r="J177" s="2"/>
      <c r="K177" s="2"/>
    </row>
    <row r="178" spans="2:11" ht="15.75" customHeight="1" x14ac:dyDescent="0.45">
      <c r="B178" s="1"/>
      <c r="C178" s="2"/>
      <c r="D178" s="2"/>
      <c r="E178" s="2"/>
      <c r="F178" s="2"/>
      <c r="G178" s="2"/>
      <c r="H178" s="2"/>
      <c r="I178" s="2"/>
      <c r="J178" s="2"/>
      <c r="K178" s="2"/>
    </row>
    <row r="179" spans="2:11" ht="15.75" customHeight="1" x14ac:dyDescent="0.45">
      <c r="B179" s="1"/>
      <c r="C179" s="2"/>
      <c r="D179" s="2"/>
      <c r="E179" s="2"/>
      <c r="F179" s="2"/>
      <c r="G179" s="2"/>
      <c r="H179" s="2"/>
      <c r="I179" s="2"/>
      <c r="J179" s="2"/>
      <c r="K179" s="2"/>
    </row>
    <row r="180" spans="2:11" ht="15.75" customHeight="1" x14ac:dyDescent="0.45">
      <c r="B180" s="1"/>
      <c r="C180" s="2"/>
      <c r="D180" s="2"/>
      <c r="E180" s="2"/>
      <c r="F180" s="2"/>
      <c r="G180" s="2"/>
      <c r="H180" s="2"/>
      <c r="I180" s="2"/>
      <c r="J180" s="2"/>
      <c r="K180" s="2"/>
    </row>
    <row r="181" spans="2:11" ht="15.75" customHeight="1" x14ac:dyDescent="0.45">
      <c r="B181" s="1"/>
      <c r="C181" s="2"/>
      <c r="D181" s="2"/>
      <c r="E181" s="2"/>
      <c r="F181" s="2"/>
      <c r="G181" s="2"/>
      <c r="H181" s="2"/>
      <c r="I181" s="2"/>
      <c r="J181" s="2"/>
      <c r="K181" s="2"/>
    </row>
    <row r="182" spans="2:11" ht="15.75" customHeight="1" x14ac:dyDescent="0.45">
      <c r="B182" s="1"/>
      <c r="C182" s="2"/>
      <c r="D182" s="2"/>
      <c r="E182" s="2"/>
      <c r="F182" s="2"/>
      <c r="G182" s="2"/>
      <c r="H182" s="2"/>
      <c r="I182" s="2"/>
      <c r="J182" s="2"/>
      <c r="K182" s="2"/>
    </row>
    <row r="183" spans="2:11" ht="15.75" customHeight="1" x14ac:dyDescent="0.45">
      <c r="B183" s="1"/>
      <c r="C183" s="2"/>
      <c r="D183" s="2"/>
      <c r="E183" s="2"/>
      <c r="F183" s="2"/>
      <c r="G183" s="2"/>
      <c r="H183" s="2"/>
      <c r="I183" s="2"/>
      <c r="J183" s="2"/>
      <c r="K183" s="2"/>
    </row>
    <row r="184" spans="2:11" ht="15.75" customHeight="1" x14ac:dyDescent="0.45">
      <c r="B184" s="1"/>
      <c r="C184" s="2"/>
      <c r="D184" s="2"/>
      <c r="E184" s="2"/>
      <c r="F184" s="2"/>
      <c r="G184" s="2"/>
      <c r="H184" s="2"/>
      <c r="I184" s="2"/>
      <c r="J184" s="2"/>
      <c r="K184" s="2"/>
    </row>
    <row r="185" spans="2:11" ht="15.75" customHeight="1" x14ac:dyDescent="0.45">
      <c r="B185" s="1"/>
      <c r="C185" s="2"/>
      <c r="D185" s="2"/>
      <c r="E185" s="2"/>
      <c r="F185" s="2"/>
      <c r="G185" s="2"/>
      <c r="H185" s="2"/>
      <c r="I185" s="2"/>
      <c r="J185" s="2"/>
      <c r="K185" s="2"/>
    </row>
    <row r="186" spans="2:11" ht="15.75" customHeight="1" x14ac:dyDescent="0.45">
      <c r="B186" s="1"/>
      <c r="C186" s="2"/>
      <c r="D186" s="2"/>
      <c r="E186" s="2"/>
      <c r="F186" s="2"/>
      <c r="G186" s="2"/>
      <c r="H186" s="2"/>
      <c r="I186" s="2"/>
      <c r="J186" s="2"/>
      <c r="K186" s="2"/>
    </row>
    <row r="187" spans="2:11" ht="15.75" customHeight="1" x14ac:dyDescent="0.45">
      <c r="B187" s="1"/>
      <c r="C187" s="2"/>
      <c r="D187" s="2"/>
      <c r="E187" s="2"/>
      <c r="F187" s="2"/>
      <c r="G187" s="2"/>
      <c r="H187" s="2"/>
      <c r="I187" s="2"/>
      <c r="J187" s="2"/>
      <c r="K187" s="2"/>
    </row>
    <row r="188" spans="2:11" ht="15.75" customHeight="1" x14ac:dyDescent="0.45">
      <c r="B188" s="1"/>
      <c r="C188" s="2"/>
      <c r="D188" s="2"/>
      <c r="E188" s="2"/>
      <c r="F188" s="2"/>
      <c r="G188" s="2"/>
      <c r="H188" s="2"/>
      <c r="I188" s="2"/>
      <c r="J188" s="2"/>
      <c r="K188" s="2"/>
    </row>
    <row r="189" spans="2:11" ht="15.75" customHeight="1" x14ac:dyDescent="0.45">
      <c r="B189" s="1"/>
      <c r="C189" s="2"/>
      <c r="D189" s="2"/>
      <c r="E189" s="2"/>
      <c r="F189" s="2"/>
      <c r="G189" s="2"/>
      <c r="H189" s="2"/>
      <c r="I189" s="2"/>
      <c r="J189" s="2"/>
      <c r="K189" s="2"/>
    </row>
    <row r="190" spans="2:11" ht="15.75" customHeight="1" x14ac:dyDescent="0.45">
      <c r="B190" s="1"/>
      <c r="C190" s="2"/>
      <c r="D190" s="2"/>
      <c r="E190" s="2"/>
      <c r="F190" s="2"/>
      <c r="G190" s="2"/>
      <c r="H190" s="2"/>
      <c r="I190" s="2"/>
      <c r="J190" s="2"/>
      <c r="K190" s="2"/>
    </row>
    <row r="191" spans="2:11" ht="15.75" customHeight="1" x14ac:dyDescent="0.45">
      <c r="B191" s="1"/>
      <c r="C191" s="2"/>
      <c r="D191" s="2"/>
      <c r="E191" s="2"/>
      <c r="F191" s="2"/>
      <c r="G191" s="2"/>
      <c r="H191" s="2"/>
      <c r="I191" s="2"/>
      <c r="J191" s="2"/>
      <c r="K191" s="2"/>
    </row>
    <row r="192" spans="2:11" ht="15.75" customHeight="1" x14ac:dyDescent="0.45">
      <c r="B192" s="1"/>
      <c r="C192" s="2"/>
      <c r="D192" s="2"/>
      <c r="E192" s="2"/>
      <c r="F192" s="2"/>
      <c r="G192" s="2"/>
      <c r="H192" s="2"/>
      <c r="I192" s="2"/>
      <c r="J192" s="2"/>
      <c r="K192" s="2"/>
    </row>
    <row r="193" spans="2:11" ht="15.75" customHeight="1" x14ac:dyDescent="0.45">
      <c r="B193" s="1"/>
      <c r="C193" s="2"/>
      <c r="D193" s="2"/>
      <c r="E193" s="2"/>
      <c r="F193" s="2"/>
      <c r="G193" s="2"/>
      <c r="H193" s="2"/>
      <c r="I193" s="2"/>
      <c r="J193" s="2"/>
      <c r="K193" s="2"/>
    </row>
    <row r="194" spans="2:11" ht="15.75" customHeight="1" x14ac:dyDescent="0.45">
      <c r="B194" s="1"/>
      <c r="C194" s="2"/>
      <c r="D194" s="2"/>
      <c r="E194" s="2"/>
      <c r="F194" s="2"/>
      <c r="G194" s="2"/>
      <c r="H194" s="2"/>
      <c r="I194" s="2"/>
      <c r="J194" s="2"/>
      <c r="K194" s="2"/>
    </row>
    <row r="195" spans="2:11" ht="15.75" customHeight="1" x14ac:dyDescent="0.45">
      <c r="B195" s="1"/>
      <c r="C195" s="2"/>
      <c r="D195" s="2"/>
      <c r="E195" s="2"/>
      <c r="F195" s="2"/>
      <c r="G195" s="2"/>
      <c r="H195" s="2"/>
      <c r="I195" s="2"/>
      <c r="J195" s="2"/>
      <c r="K195" s="2"/>
    </row>
    <row r="196" spans="2:11" ht="15.75" customHeight="1" x14ac:dyDescent="0.45">
      <c r="B196" s="1"/>
      <c r="C196" s="2"/>
      <c r="D196" s="2"/>
      <c r="E196" s="2"/>
      <c r="F196" s="2"/>
      <c r="G196" s="2"/>
      <c r="H196" s="2"/>
      <c r="I196" s="2"/>
      <c r="J196" s="2"/>
      <c r="K196" s="2"/>
    </row>
    <row r="197" spans="2:11" ht="15.75" customHeight="1" x14ac:dyDescent="0.45">
      <c r="B197" s="1"/>
      <c r="C197" s="2"/>
      <c r="D197" s="2"/>
      <c r="E197" s="2"/>
      <c r="F197" s="2"/>
      <c r="G197" s="2"/>
      <c r="H197" s="2"/>
      <c r="I197" s="2"/>
      <c r="J197" s="2"/>
      <c r="K197" s="2"/>
    </row>
    <row r="198" spans="2:11" ht="15.75" customHeight="1" x14ac:dyDescent="0.45">
      <c r="B198" s="1"/>
      <c r="C198" s="2"/>
      <c r="D198" s="2"/>
      <c r="E198" s="2"/>
      <c r="F198" s="2"/>
      <c r="G198" s="2"/>
      <c r="H198" s="2"/>
      <c r="I198" s="2"/>
      <c r="J198" s="2"/>
      <c r="K198" s="2"/>
    </row>
    <row r="199" spans="2:11" ht="15.75" customHeight="1" x14ac:dyDescent="0.45">
      <c r="B199" s="1"/>
      <c r="C199" s="2"/>
      <c r="D199" s="2"/>
      <c r="E199" s="2"/>
      <c r="F199" s="2"/>
      <c r="G199" s="2"/>
      <c r="H199" s="2"/>
      <c r="I199" s="2"/>
      <c r="J199" s="2"/>
      <c r="K199" s="2"/>
    </row>
    <row r="200" spans="2:11" ht="15.75" customHeight="1" x14ac:dyDescent="0.45">
      <c r="B200" s="1"/>
      <c r="C200" s="2"/>
      <c r="D200" s="2"/>
      <c r="E200" s="2"/>
      <c r="F200" s="2"/>
      <c r="G200" s="2"/>
      <c r="H200" s="2"/>
      <c r="I200" s="2"/>
      <c r="J200" s="2"/>
      <c r="K200" s="2"/>
    </row>
    <row r="201" spans="2:11" ht="15.75" customHeight="1" x14ac:dyDescent="0.45">
      <c r="B201" s="1"/>
      <c r="C201" s="2"/>
      <c r="D201" s="2"/>
      <c r="E201" s="2"/>
      <c r="F201" s="2"/>
      <c r="G201" s="2"/>
      <c r="H201" s="2"/>
      <c r="I201" s="2"/>
      <c r="J201" s="2"/>
      <c r="K201" s="2"/>
    </row>
    <row r="202" spans="2:11" ht="15.75" customHeight="1" x14ac:dyDescent="0.45">
      <c r="B202" s="1"/>
      <c r="C202" s="2"/>
      <c r="D202" s="2"/>
      <c r="E202" s="2"/>
      <c r="F202" s="2"/>
      <c r="G202" s="2"/>
      <c r="H202" s="2"/>
      <c r="I202" s="2"/>
      <c r="J202" s="2"/>
      <c r="K202" s="2"/>
    </row>
    <row r="203" spans="2:11" ht="15.75" customHeight="1" x14ac:dyDescent="0.45">
      <c r="B203" s="1"/>
      <c r="C203" s="2"/>
      <c r="D203" s="2"/>
      <c r="E203" s="2"/>
      <c r="F203" s="2"/>
      <c r="G203" s="2"/>
      <c r="H203" s="2"/>
      <c r="I203" s="2"/>
      <c r="J203" s="2"/>
      <c r="K203" s="2"/>
    </row>
    <row r="204" spans="2:11" ht="15.75" customHeight="1" x14ac:dyDescent="0.45">
      <c r="B204" s="1"/>
      <c r="C204" s="2"/>
      <c r="D204" s="2"/>
      <c r="E204" s="2"/>
      <c r="F204" s="2"/>
      <c r="G204" s="2"/>
      <c r="H204" s="2"/>
      <c r="I204" s="2"/>
      <c r="J204" s="2"/>
      <c r="K204" s="2"/>
    </row>
    <row r="205" spans="2:11" ht="15.75" customHeight="1" x14ac:dyDescent="0.45">
      <c r="B205" s="1"/>
      <c r="C205" s="2"/>
      <c r="D205" s="2"/>
      <c r="E205" s="2"/>
      <c r="F205" s="2"/>
      <c r="G205" s="2"/>
      <c r="H205" s="2"/>
      <c r="I205" s="2"/>
      <c r="J205" s="2"/>
      <c r="K205" s="2"/>
    </row>
    <row r="206" spans="2:11" ht="15.75" customHeight="1" x14ac:dyDescent="0.45">
      <c r="B206" s="1"/>
      <c r="C206" s="2"/>
      <c r="D206" s="2"/>
      <c r="E206" s="2"/>
      <c r="F206" s="2"/>
      <c r="G206" s="2"/>
      <c r="H206" s="2"/>
      <c r="I206" s="2"/>
      <c r="J206" s="2"/>
      <c r="K206" s="2"/>
    </row>
    <row r="207" spans="2:11" ht="15.75" customHeight="1" x14ac:dyDescent="0.45">
      <c r="B207" s="1"/>
      <c r="C207" s="2"/>
      <c r="D207" s="2"/>
      <c r="E207" s="2"/>
      <c r="F207" s="2"/>
      <c r="G207" s="2"/>
      <c r="H207" s="2"/>
      <c r="I207" s="2"/>
      <c r="J207" s="2"/>
      <c r="K207" s="2"/>
    </row>
    <row r="208" spans="2:11" ht="15.75" customHeight="1" x14ac:dyDescent="0.45">
      <c r="B208" s="1"/>
      <c r="C208" s="2"/>
      <c r="D208" s="2"/>
      <c r="E208" s="2"/>
      <c r="F208" s="2"/>
      <c r="G208" s="2"/>
      <c r="H208" s="2"/>
      <c r="I208" s="2"/>
      <c r="J208" s="2"/>
      <c r="K208" s="2"/>
    </row>
    <row r="209" spans="2:11" ht="15.75" customHeight="1" x14ac:dyDescent="0.45">
      <c r="B209" s="1"/>
      <c r="C209" s="2"/>
      <c r="D209" s="2"/>
      <c r="E209" s="2"/>
      <c r="F209" s="2"/>
      <c r="G209" s="2"/>
      <c r="H209" s="2"/>
      <c r="I209" s="2"/>
      <c r="J209" s="2"/>
      <c r="K209" s="2"/>
    </row>
    <row r="210" spans="2:11" ht="15.75" customHeight="1" x14ac:dyDescent="0.45">
      <c r="B210" s="1"/>
      <c r="C210" s="2"/>
      <c r="D210" s="2"/>
      <c r="E210" s="2"/>
      <c r="F210" s="2"/>
      <c r="G210" s="2"/>
      <c r="H210" s="2"/>
      <c r="I210" s="2"/>
      <c r="J210" s="2"/>
      <c r="K210" s="2"/>
    </row>
    <row r="211" spans="2:11" ht="15.75" customHeight="1" x14ac:dyDescent="0.45">
      <c r="B211" s="1"/>
      <c r="C211" s="2"/>
      <c r="D211" s="2"/>
      <c r="E211" s="2"/>
      <c r="F211" s="2"/>
      <c r="G211" s="2"/>
      <c r="H211" s="2"/>
      <c r="I211" s="2"/>
      <c r="J211" s="2"/>
      <c r="K211" s="2"/>
    </row>
    <row r="212" spans="2:11" ht="15.75" customHeight="1" x14ac:dyDescent="0.45">
      <c r="B212" s="1"/>
      <c r="C212" s="2"/>
      <c r="D212" s="2"/>
      <c r="E212" s="2"/>
      <c r="F212" s="2"/>
      <c r="G212" s="2"/>
      <c r="H212" s="2"/>
      <c r="I212" s="2"/>
      <c r="J212" s="2"/>
      <c r="K212" s="2"/>
    </row>
    <row r="213" spans="2:11" ht="15.75" customHeight="1" x14ac:dyDescent="0.45">
      <c r="B213" s="1"/>
      <c r="C213" s="2"/>
      <c r="D213" s="2"/>
      <c r="E213" s="2"/>
      <c r="F213" s="2"/>
      <c r="G213" s="2"/>
      <c r="H213" s="2"/>
      <c r="I213" s="2"/>
      <c r="J213" s="2"/>
      <c r="K213" s="2"/>
    </row>
    <row r="214" spans="2:11" ht="15.75" customHeight="1" x14ac:dyDescent="0.45">
      <c r="B214" s="1"/>
      <c r="C214" s="2"/>
      <c r="D214" s="2"/>
      <c r="E214" s="2"/>
      <c r="F214" s="2"/>
      <c r="G214" s="2"/>
      <c r="H214" s="2"/>
      <c r="I214" s="2"/>
      <c r="J214" s="2"/>
      <c r="K214" s="2"/>
    </row>
    <row r="215" spans="2:11" ht="15.75" customHeight="1" x14ac:dyDescent="0.45">
      <c r="B215" s="1"/>
      <c r="C215" s="2"/>
      <c r="D215" s="2"/>
      <c r="E215" s="2"/>
      <c r="F215" s="2"/>
      <c r="G215" s="2"/>
      <c r="H215" s="2"/>
      <c r="I215" s="2"/>
      <c r="J215" s="2"/>
      <c r="K215" s="2"/>
    </row>
    <row r="216" spans="2:11" ht="15.75" customHeight="1" x14ac:dyDescent="0.45">
      <c r="B216" s="1"/>
      <c r="C216" s="2"/>
      <c r="D216" s="2"/>
      <c r="E216" s="2"/>
      <c r="F216" s="2"/>
      <c r="G216" s="2"/>
      <c r="H216" s="2"/>
      <c r="I216" s="2"/>
      <c r="J216" s="2"/>
      <c r="K216" s="2"/>
    </row>
    <row r="217" spans="2:11" ht="15.75" customHeight="1" x14ac:dyDescent="0.45">
      <c r="B217" s="1"/>
      <c r="C217" s="2"/>
      <c r="D217" s="2"/>
      <c r="E217" s="2"/>
      <c r="F217" s="2"/>
      <c r="G217" s="2"/>
      <c r="H217" s="2"/>
      <c r="I217" s="2"/>
      <c r="J217" s="2"/>
      <c r="K217" s="2"/>
    </row>
    <row r="218" spans="2:11" ht="15.75" customHeight="1" x14ac:dyDescent="0.45">
      <c r="B218" s="1"/>
      <c r="C218" s="2"/>
      <c r="D218" s="2"/>
      <c r="E218" s="2"/>
      <c r="F218" s="2"/>
      <c r="G218" s="2"/>
      <c r="H218" s="2"/>
      <c r="I218" s="2"/>
      <c r="J218" s="2"/>
      <c r="K218" s="2"/>
    </row>
    <row r="219" spans="2:11" ht="15.75" customHeight="1" x14ac:dyDescent="0.45">
      <c r="B219" s="1"/>
      <c r="C219" s="2"/>
      <c r="D219" s="2"/>
      <c r="E219" s="2"/>
      <c r="F219" s="2"/>
      <c r="G219" s="2"/>
      <c r="H219" s="2"/>
      <c r="I219" s="2"/>
      <c r="J219" s="2"/>
      <c r="K219" s="2"/>
    </row>
    <row r="220" spans="2:11" ht="15.75" customHeight="1" x14ac:dyDescent="0.45">
      <c r="B220" s="1"/>
      <c r="C220" s="2"/>
      <c r="D220" s="2"/>
      <c r="E220" s="2"/>
      <c r="F220" s="2"/>
      <c r="G220" s="2"/>
      <c r="H220" s="2"/>
      <c r="I220" s="2"/>
      <c r="J220" s="2"/>
      <c r="K220" s="2"/>
    </row>
    <row r="221" spans="2:11" ht="15.75" customHeight="1" x14ac:dyDescent="0.45">
      <c r="B221" s="1"/>
      <c r="C221" s="2"/>
      <c r="D221" s="2"/>
      <c r="E221" s="2"/>
      <c r="F221" s="2"/>
      <c r="G221" s="2"/>
      <c r="H221" s="2"/>
      <c r="I221" s="2"/>
      <c r="J221" s="2"/>
      <c r="K221" s="2"/>
    </row>
    <row r="222" spans="2:11" ht="15.75" customHeight="1" x14ac:dyDescent="0.45">
      <c r="B222" s="1"/>
      <c r="C222" s="2"/>
      <c r="D222" s="2"/>
      <c r="E222" s="2"/>
      <c r="F222" s="2"/>
      <c r="G222" s="2"/>
      <c r="H222" s="2"/>
      <c r="I222" s="2"/>
      <c r="J222" s="2"/>
      <c r="K222" s="2"/>
    </row>
    <row r="223" spans="2:11" ht="15.75" customHeight="1" x14ac:dyDescent="0.45">
      <c r="B223" s="1"/>
      <c r="C223" s="2"/>
      <c r="D223" s="2"/>
      <c r="E223" s="2"/>
      <c r="F223" s="2"/>
      <c r="G223" s="2"/>
      <c r="H223" s="2"/>
      <c r="I223" s="2"/>
      <c r="J223" s="2"/>
      <c r="K223" s="2"/>
    </row>
    <row r="224" spans="2:11" ht="15.75" customHeight="1" x14ac:dyDescent="0.45">
      <c r="B224" s="1"/>
      <c r="C224" s="2"/>
      <c r="D224" s="2"/>
      <c r="E224" s="2"/>
      <c r="F224" s="2"/>
      <c r="G224" s="2"/>
      <c r="H224" s="2"/>
      <c r="I224" s="2"/>
      <c r="J224" s="2"/>
      <c r="K224" s="2"/>
    </row>
    <row r="225" spans="2:11" ht="15.75" customHeight="1" x14ac:dyDescent="0.45">
      <c r="B225" s="1"/>
      <c r="C225" s="2"/>
      <c r="D225" s="2"/>
      <c r="E225" s="2"/>
      <c r="F225" s="2"/>
      <c r="G225" s="2"/>
      <c r="H225" s="2"/>
      <c r="I225" s="2"/>
      <c r="J225" s="2"/>
      <c r="K225" s="2"/>
    </row>
    <row r="226" spans="2:11" ht="15.75" customHeight="1" x14ac:dyDescent="0.45">
      <c r="B226" s="1"/>
      <c r="C226" s="2"/>
      <c r="D226" s="2"/>
      <c r="E226" s="2"/>
      <c r="F226" s="2"/>
      <c r="G226" s="2"/>
      <c r="H226" s="2"/>
      <c r="I226" s="2"/>
      <c r="J226" s="2"/>
      <c r="K226" s="2"/>
    </row>
    <row r="227" spans="2:11" ht="15.75" customHeight="1" x14ac:dyDescent="0.45">
      <c r="B227" s="1"/>
      <c r="C227" s="2"/>
      <c r="D227" s="2"/>
      <c r="E227" s="2"/>
      <c r="F227" s="2"/>
      <c r="G227" s="2"/>
      <c r="H227" s="2"/>
      <c r="I227" s="2"/>
      <c r="J227" s="2"/>
      <c r="K227" s="2"/>
    </row>
    <row r="228" spans="2:11" ht="15.75" customHeight="1" x14ac:dyDescent="0.45">
      <c r="B228" s="1"/>
      <c r="C228" s="2"/>
      <c r="D228" s="2"/>
      <c r="E228" s="2"/>
      <c r="F228" s="2"/>
      <c r="G228" s="2"/>
      <c r="H228" s="2"/>
      <c r="I228" s="2"/>
      <c r="J228" s="2"/>
      <c r="K228" s="2"/>
    </row>
    <row r="229" spans="2:11" ht="15.75" customHeight="1" x14ac:dyDescent="0.45">
      <c r="B229" s="1"/>
      <c r="C229" s="2"/>
      <c r="D229" s="2"/>
      <c r="E229" s="2"/>
      <c r="F229" s="2"/>
      <c r="G229" s="2"/>
      <c r="H229" s="2"/>
      <c r="I229" s="2"/>
      <c r="J229" s="2"/>
      <c r="K229" s="2"/>
    </row>
    <row r="230" spans="2:11" ht="15.75" customHeight="1" x14ac:dyDescent="0.45">
      <c r="B230" s="1"/>
      <c r="C230" s="2"/>
      <c r="D230" s="2"/>
      <c r="E230" s="2"/>
      <c r="F230" s="2"/>
      <c r="G230" s="2"/>
      <c r="H230" s="2"/>
      <c r="I230" s="2"/>
      <c r="J230" s="2"/>
      <c r="K230" s="2"/>
    </row>
    <row r="231" spans="2:11" ht="15.75" customHeight="1" x14ac:dyDescent="0.45">
      <c r="B231" s="1"/>
      <c r="C231" s="2"/>
      <c r="D231" s="2"/>
      <c r="E231" s="2"/>
      <c r="F231" s="2"/>
      <c r="G231" s="2"/>
      <c r="H231" s="2"/>
      <c r="I231" s="2"/>
      <c r="J231" s="2"/>
      <c r="K231" s="2"/>
    </row>
    <row r="232" spans="2:11" ht="15.75" customHeight="1" x14ac:dyDescent="0.45">
      <c r="B232" s="1"/>
      <c r="C232" s="2"/>
      <c r="D232" s="2"/>
      <c r="E232" s="2"/>
      <c r="F232" s="2"/>
      <c r="G232" s="2"/>
      <c r="H232" s="2"/>
      <c r="I232" s="2"/>
      <c r="J232" s="2"/>
      <c r="K232" s="2"/>
    </row>
    <row r="233" spans="2:11" ht="15.75" customHeight="1" x14ac:dyDescent="0.45">
      <c r="B233" s="1"/>
      <c r="C233" s="2"/>
      <c r="D233" s="2"/>
      <c r="E233" s="2"/>
      <c r="F233" s="2"/>
      <c r="G233" s="2"/>
      <c r="H233" s="2"/>
      <c r="I233" s="2"/>
      <c r="J233" s="2"/>
      <c r="K233" s="2"/>
    </row>
    <row r="234" spans="2:11" ht="15.75" customHeight="1" x14ac:dyDescent="0.45">
      <c r="B234" s="1"/>
      <c r="C234" s="2"/>
      <c r="D234" s="2"/>
      <c r="E234" s="2"/>
      <c r="F234" s="2"/>
      <c r="G234" s="2"/>
      <c r="H234" s="2"/>
      <c r="I234" s="2"/>
      <c r="J234" s="2"/>
      <c r="K234" s="2"/>
    </row>
    <row r="235" spans="2:11" ht="15.75" customHeight="1" x14ac:dyDescent="0.45">
      <c r="B235" s="1"/>
      <c r="C235" s="2"/>
      <c r="D235" s="2"/>
      <c r="E235" s="2"/>
      <c r="F235" s="2"/>
      <c r="G235" s="2"/>
      <c r="H235" s="2"/>
      <c r="I235" s="2"/>
      <c r="J235" s="2"/>
      <c r="K235" s="2"/>
    </row>
    <row r="236" spans="2:11" ht="15.75" customHeight="1" x14ac:dyDescent="0.45">
      <c r="B236" s="1"/>
      <c r="C236" s="2"/>
      <c r="D236" s="2"/>
      <c r="E236" s="2"/>
      <c r="F236" s="2"/>
      <c r="G236" s="2"/>
      <c r="H236" s="2"/>
      <c r="I236" s="2"/>
      <c r="J236" s="2"/>
      <c r="K236" s="2"/>
    </row>
    <row r="237" spans="2:11" ht="15.75" customHeight="1" x14ac:dyDescent="0.45">
      <c r="B237" s="1"/>
      <c r="C237" s="2"/>
      <c r="D237" s="2"/>
      <c r="E237" s="2"/>
      <c r="F237" s="2"/>
      <c r="G237" s="2"/>
      <c r="H237" s="2"/>
      <c r="I237" s="2"/>
      <c r="J237" s="2"/>
      <c r="K237" s="2"/>
    </row>
    <row r="238" spans="2:11" ht="15.75" customHeight="1" x14ac:dyDescent="0.45">
      <c r="B238" s="1"/>
      <c r="C238" s="2"/>
      <c r="D238" s="2"/>
      <c r="E238" s="2"/>
      <c r="F238" s="2"/>
      <c r="G238" s="2"/>
      <c r="H238" s="2"/>
      <c r="I238" s="2"/>
      <c r="J238" s="2"/>
      <c r="K238" s="2"/>
    </row>
    <row r="239" spans="2:11" ht="15.75" customHeight="1" x14ac:dyDescent="0.45">
      <c r="B239" s="1"/>
      <c r="C239" s="2"/>
      <c r="D239" s="2"/>
      <c r="E239" s="2"/>
      <c r="F239" s="2"/>
      <c r="G239" s="2"/>
      <c r="H239" s="2"/>
      <c r="I239" s="2"/>
      <c r="J239" s="2"/>
      <c r="K239" s="2"/>
    </row>
    <row r="240" spans="2:11" ht="15.75" customHeight="1" x14ac:dyDescent="0.45">
      <c r="B240" s="1"/>
      <c r="C240" s="2"/>
      <c r="D240" s="2"/>
      <c r="E240" s="2"/>
      <c r="F240" s="2"/>
      <c r="G240" s="2"/>
      <c r="H240" s="2"/>
      <c r="I240" s="2"/>
      <c r="J240" s="2"/>
      <c r="K240" s="2"/>
    </row>
    <row r="241" spans="2:11" ht="15.75" customHeight="1" x14ac:dyDescent="0.45">
      <c r="B241" s="1"/>
      <c r="C241" s="2"/>
      <c r="D241" s="2"/>
      <c r="E241" s="2"/>
      <c r="F241" s="2"/>
      <c r="G241" s="2"/>
      <c r="H241" s="2"/>
      <c r="I241" s="2"/>
      <c r="J241" s="2"/>
      <c r="K241" s="2"/>
    </row>
    <row r="242" spans="2:11" ht="15.75" customHeight="1" x14ac:dyDescent="0.45">
      <c r="B242" s="1"/>
      <c r="C242" s="2"/>
      <c r="D242" s="2"/>
      <c r="E242" s="2"/>
      <c r="F242" s="2"/>
      <c r="G242" s="2"/>
      <c r="H242" s="2"/>
      <c r="I242" s="2"/>
      <c r="J242" s="2"/>
      <c r="K242" s="2"/>
    </row>
    <row r="243" spans="2:11" ht="15.75" customHeight="1" x14ac:dyDescent="0.45">
      <c r="B243" s="1"/>
      <c r="C243" s="2"/>
      <c r="D243" s="2"/>
      <c r="E243" s="2"/>
      <c r="F243" s="2"/>
      <c r="G243" s="2"/>
      <c r="H243" s="2"/>
      <c r="I243" s="2"/>
      <c r="J243" s="2"/>
      <c r="K243" s="2"/>
    </row>
    <row r="244" spans="2:11" ht="15.75" customHeight="1" x14ac:dyDescent="0.45">
      <c r="B244" s="1"/>
      <c r="C244" s="2"/>
      <c r="D244" s="2"/>
      <c r="E244" s="2"/>
      <c r="F244" s="2"/>
      <c r="G244" s="2"/>
      <c r="H244" s="2"/>
      <c r="I244" s="2"/>
      <c r="J244" s="2"/>
      <c r="K244" s="2"/>
    </row>
    <row r="245" spans="2:11" ht="15.75" customHeight="1" x14ac:dyDescent="0.45">
      <c r="B245" s="1"/>
      <c r="C245" s="2"/>
      <c r="D245" s="2"/>
      <c r="E245" s="2"/>
      <c r="F245" s="2"/>
      <c r="G245" s="2"/>
      <c r="H245" s="2"/>
      <c r="I245" s="2"/>
      <c r="J245" s="2"/>
      <c r="K245" s="2"/>
    </row>
    <row r="246" spans="2:11" ht="15.75" customHeight="1" x14ac:dyDescent="0.45">
      <c r="B246" s="1"/>
      <c r="C246" s="2"/>
      <c r="D246" s="2"/>
      <c r="E246" s="2"/>
      <c r="F246" s="2"/>
      <c r="G246" s="2"/>
      <c r="H246" s="2"/>
      <c r="I246" s="2"/>
      <c r="J246" s="2"/>
      <c r="K246" s="2"/>
    </row>
    <row r="247" spans="2:11" ht="15.75" customHeight="1" x14ac:dyDescent="0.45">
      <c r="B247" s="1"/>
      <c r="C247" s="2"/>
      <c r="D247" s="2"/>
      <c r="E247" s="2"/>
      <c r="F247" s="2"/>
      <c r="G247" s="2"/>
      <c r="H247" s="2"/>
      <c r="I247" s="2"/>
      <c r="J247" s="2"/>
      <c r="K247" s="2"/>
    </row>
    <row r="248" spans="2:11" ht="15.75" customHeight="1" x14ac:dyDescent="0.45">
      <c r="B248" s="1"/>
      <c r="C248" s="2"/>
      <c r="D248" s="2"/>
      <c r="E248" s="2"/>
      <c r="F248" s="2"/>
      <c r="G248" s="2"/>
      <c r="H248" s="2"/>
      <c r="I248" s="2"/>
      <c r="J248" s="2"/>
      <c r="K248" s="2"/>
    </row>
    <row r="249" spans="2:11" ht="15.75" customHeight="1" x14ac:dyDescent="0.45">
      <c r="B249" s="1"/>
      <c r="C249" s="2"/>
      <c r="D249" s="2"/>
      <c r="E249" s="2"/>
      <c r="F249" s="2"/>
      <c r="G249" s="2"/>
      <c r="H249" s="2"/>
      <c r="I249" s="2"/>
      <c r="J249" s="2"/>
      <c r="K249" s="2"/>
    </row>
    <row r="250" spans="2:11" ht="15.75" customHeight="1" x14ac:dyDescent="0.45">
      <c r="B250" s="1"/>
      <c r="C250" s="2"/>
      <c r="D250" s="2"/>
      <c r="E250" s="2"/>
      <c r="F250" s="2"/>
      <c r="G250" s="2"/>
      <c r="H250" s="2"/>
      <c r="I250" s="2"/>
      <c r="J250" s="2"/>
      <c r="K250" s="2"/>
    </row>
    <row r="251" spans="2:11" ht="15.75" customHeight="1" x14ac:dyDescent="0.45">
      <c r="B251" s="1"/>
      <c r="C251" s="2"/>
      <c r="D251" s="2"/>
      <c r="E251" s="2"/>
      <c r="F251" s="2"/>
      <c r="G251" s="2"/>
      <c r="H251" s="2"/>
      <c r="I251" s="2"/>
      <c r="J251" s="2"/>
      <c r="K251" s="2"/>
    </row>
    <row r="252" spans="2:11" ht="15.75" customHeight="1" x14ac:dyDescent="0.45">
      <c r="B252" s="1"/>
      <c r="C252" s="2"/>
      <c r="D252" s="2"/>
      <c r="E252" s="2"/>
      <c r="F252" s="2"/>
      <c r="G252" s="2"/>
      <c r="H252" s="2"/>
      <c r="I252" s="2"/>
      <c r="J252" s="2"/>
      <c r="K252" s="2"/>
    </row>
    <row r="253" spans="2:11" ht="15.75" customHeight="1" x14ac:dyDescent="0.45">
      <c r="B253" s="1"/>
      <c r="C253" s="2"/>
      <c r="D253" s="2"/>
      <c r="E253" s="2"/>
      <c r="F253" s="2"/>
      <c r="G253" s="2"/>
      <c r="H253" s="2"/>
      <c r="I253" s="2"/>
      <c r="J253" s="2"/>
      <c r="K253" s="2"/>
    </row>
    <row r="254" spans="2:11" ht="15.75" customHeight="1" x14ac:dyDescent="0.45">
      <c r="B254" s="1"/>
      <c r="C254" s="2"/>
      <c r="D254" s="2"/>
      <c r="E254" s="2"/>
      <c r="F254" s="2"/>
      <c r="G254" s="2"/>
      <c r="H254" s="2"/>
      <c r="I254" s="2"/>
      <c r="J254" s="2"/>
      <c r="K254" s="2"/>
    </row>
    <row r="255" spans="2:11" ht="15.75" customHeight="1" x14ac:dyDescent="0.45">
      <c r="B255" s="1"/>
      <c r="C255" s="2"/>
      <c r="D255" s="2"/>
      <c r="E255" s="2"/>
      <c r="F255" s="2"/>
      <c r="G255" s="2"/>
      <c r="H255" s="2"/>
      <c r="I255" s="2"/>
      <c r="J255" s="2"/>
      <c r="K255" s="2"/>
    </row>
    <row r="256" spans="2:11" ht="15.75" customHeight="1" x14ac:dyDescent="0.45">
      <c r="B256" s="1"/>
      <c r="C256" s="2"/>
      <c r="D256" s="2"/>
      <c r="E256" s="2"/>
      <c r="F256" s="2"/>
      <c r="G256" s="2"/>
      <c r="H256" s="2"/>
      <c r="I256" s="2"/>
      <c r="J256" s="2"/>
      <c r="K256" s="2"/>
    </row>
    <row r="257" spans="2:11" ht="15.75" customHeight="1" x14ac:dyDescent="0.45">
      <c r="B257" s="1"/>
      <c r="C257" s="2"/>
      <c r="D257" s="2"/>
      <c r="E257" s="2"/>
      <c r="F257" s="2"/>
      <c r="G257" s="2"/>
      <c r="H257" s="2"/>
      <c r="I257" s="2"/>
      <c r="J257" s="2"/>
      <c r="K257" s="2"/>
    </row>
    <row r="258" spans="2:11" ht="15.75" customHeight="1" x14ac:dyDescent="0.45">
      <c r="B258" s="1"/>
      <c r="C258" s="2"/>
      <c r="D258" s="2"/>
      <c r="E258" s="2"/>
      <c r="F258" s="2"/>
      <c r="G258" s="2"/>
      <c r="H258" s="2"/>
      <c r="I258" s="2"/>
      <c r="J258" s="2"/>
      <c r="K258" s="2"/>
    </row>
    <row r="259" spans="2:11" ht="15.75" customHeight="1" x14ac:dyDescent="0.45">
      <c r="B259" s="1"/>
      <c r="C259" s="2"/>
      <c r="D259" s="2"/>
      <c r="E259" s="2"/>
      <c r="F259" s="2"/>
      <c r="G259" s="2"/>
      <c r="H259" s="2"/>
      <c r="I259" s="2"/>
      <c r="J259" s="2"/>
      <c r="K259" s="2"/>
    </row>
    <row r="260" spans="2:11" ht="15.75" customHeight="1" x14ac:dyDescent="0.45">
      <c r="B260" s="1"/>
      <c r="C260" s="2"/>
      <c r="D260" s="2"/>
      <c r="E260" s="2"/>
      <c r="F260" s="2"/>
      <c r="G260" s="2"/>
      <c r="H260" s="2"/>
      <c r="I260" s="2"/>
      <c r="J260" s="2"/>
      <c r="K260" s="2"/>
    </row>
    <row r="261" spans="2:11" ht="15.75" customHeight="1" x14ac:dyDescent="0.45">
      <c r="B261" s="1"/>
      <c r="C261" s="2"/>
      <c r="D261" s="2"/>
      <c r="E261" s="2"/>
      <c r="F261" s="2"/>
      <c r="G261" s="2"/>
      <c r="H261" s="2"/>
      <c r="I261" s="2"/>
      <c r="J261" s="2"/>
      <c r="K261" s="2"/>
    </row>
    <row r="262" spans="2:11" ht="15.75" customHeight="1" x14ac:dyDescent="0.45">
      <c r="B262" s="1"/>
      <c r="C262" s="2"/>
      <c r="D262" s="2"/>
      <c r="E262" s="2"/>
      <c r="F262" s="2"/>
      <c r="G262" s="2"/>
      <c r="H262" s="2"/>
      <c r="I262" s="2"/>
      <c r="J262" s="2"/>
      <c r="K262" s="2"/>
    </row>
    <row r="263" spans="2:11" ht="15.75" customHeight="1" x14ac:dyDescent="0.45">
      <c r="B263" s="1"/>
      <c r="C263" s="2"/>
      <c r="D263" s="2"/>
      <c r="E263" s="2"/>
      <c r="F263" s="2"/>
      <c r="G263" s="2"/>
      <c r="H263" s="2"/>
      <c r="I263" s="2"/>
      <c r="J263" s="2"/>
      <c r="K263" s="2"/>
    </row>
    <row r="264" spans="2:11" ht="15.75" customHeight="1" x14ac:dyDescent="0.45">
      <c r="B264" s="1"/>
      <c r="C264" s="2"/>
      <c r="D264" s="2"/>
      <c r="E264" s="2"/>
      <c r="F264" s="2"/>
      <c r="G264" s="2"/>
      <c r="H264" s="2"/>
      <c r="I264" s="2"/>
      <c r="J264" s="2"/>
      <c r="K264" s="2"/>
    </row>
    <row r="265" spans="2:11" ht="15.75" customHeight="1" x14ac:dyDescent="0.45">
      <c r="B265" s="1"/>
      <c r="C265" s="2"/>
      <c r="D265" s="2"/>
      <c r="E265" s="2"/>
      <c r="F265" s="2"/>
      <c r="G265" s="2"/>
      <c r="H265" s="2"/>
      <c r="I265" s="2"/>
      <c r="J265" s="2"/>
      <c r="K265" s="2"/>
    </row>
    <row r="266" spans="2:11" ht="15.75" customHeight="1" x14ac:dyDescent="0.45">
      <c r="B266" s="1"/>
      <c r="C266" s="2"/>
      <c r="D266" s="2"/>
      <c r="E266" s="2"/>
      <c r="F266" s="2"/>
      <c r="G266" s="2"/>
      <c r="H266" s="2"/>
      <c r="I266" s="2"/>
      <c r="J266" s="2"/>
      <c r="K266" s="2"/>
    </row>
    <row r="267" spans="2:11" ht="15.75" customHeight="1" x14ac:dyDescent="0.45">
      <c r="B267" s="1"/>
      <c r="C267" s="2"/>
      <c r="D267" s="2"/>
      <c r="E267" s="2"/>
      <c r="F267" s="2"/>
      <c r="G267" s="2"/>
      <c r="H267" s="2"/>
      <c r="I267" s="2"/>
      <c r="J267" s="2"/>
      <c r="K267" s="2"/>
    </row>
    <row r="268" spans="2:11" ht="15.75" customHeight="1" x14ac:dyDescent="0.45">
      <c r="B268" s="1"/>
      <c r="C268" s="2"/>
      <c r="D268" s="2"/>
      <c r="E268" s="2"/>
      <c r="F268" s="2"/>
      <c r="G268" s="2"/>
      <c r="H268" s="2"/>
      <c r="I268" s="2"/>
      <c r="J268" s="2"/>
      <c r="K268" s="2"/>
    </row>
    <row r="269" spans="2:11" ht="15.75" customHeight="1" x14ac:dyDescent="0.45">
      <c r="B269" s="1"/>
      <c r="C269" s="2"/>
      <c r="D269" s="2"/>
      <c r="E269" s="2"/>
      <c r="F269" s="2"/>
      <c r="G269" s="2"/>
      <c r="H269" s="2"/>
      <c r="I269" s="2"/>
      <c r="J269" s="2"/>
      <c r="K269" s="2"/>
    </row>
    <row r="270" spans="2:11" ht="15.75" customHeight="1" x14ac:dyDescent="0.45">
      <c r="B270" s="1"/>
      <c r="C270" s="2"/>
      <c r="D270" s="2"/>
      <c r="E270" s="2"/>
      <c r="F270" s="2"/>
      <c r="G270" s="2"/>
      <c r="H270" s="2"/>
      <c r="I270" s="2"/>
      <c r="J270" s="2"/>
      <c r="K270" s="2"/>
    </row>
    <row r="271" spans="2:11" ht="15.75" customHeight="1" x14ac:dyDescent="0.45">
      <c r="B271" s="1"/>
      <c r="C271" s="2"/>
      <c r="D271" s="2"/>
      <c r="E271" s="2"/>
      <c r="F271" s="2"/>
      <c r="G271" s="2"/>
      <c r="H271" s="2"/>
      <c r="I271" s="2"/>
      <c r="J271" s="2"/>
      <c r="K271" s="2"/>
    </row>
    <row r="272" spans="2:11" ht="15.75" customHeight="1" x14ac:dyDescent="0.45">
      <c r="B272" s="1"/>
      <c r="C272" s="2"/>
      <c r="D272" s="2"/>
      <c r="E272" s="2"/>
      <c r="F272" s="2"/>
      <c r="G272" s="2"/>
      <c r="H272" s="2"/>
      <c r="I272" s="2"/>
      <c r="J272" s="2"/>
      <c r="K272" s="2"/>
    </row>
    <row r="273" spans="2:11" ht="15.75" customHeight="1" x14ac:dyDescent="0.45">
      <c r="B273" s="1"/>
      <c r="C273" s="2"/>
      <c r="D273" s="2"/>
      <c r="E273" s="2"/>
      <c r="F273" s="2"/>
      <c r="G273" s="2"/>
      <c r="H273" s="2"/>
      <c r="I273" s="2"/>
      <c r="J273" s="2"/>
      <c r="K273" s="2"/>
    </row>
    <row r="274" spans="2:11" ht="15.75" customHeight="1" x14ac:dyDescent="0.45">
      <c r="B274" s="1"/>
      <c r="C274" s="2"/>
      <c r="D274" s="2"/>
      <c r="E274" s="2"/>
      <c r="F274" s="2"/>
      <c r="G274" s="2"/>
      <c r="H274" s="2"/>
      <c r="I274" s="2"/>
      <c r="J274" s="2"/>
      <c r="K274" s="2"/>
    </row>
    <row r="275" spans="2:11" ht="15.75" customHeight="1" x14ac:dyDescent="0.45">
      <c r="B275" s="1"/>
      <c r="C275" s="2"/>
      <c r="D275" s="2"/>
      <c r="E275" s="2"/>
      <c r="F275" s="2"/>
      <c r="G275" s="2"/>
      <c r="H275" s="2"/>
      <c r="I275" s="2"/>
      <c r="J275" s="2"/>
      <c r="K275" s="2"/>
    </row>
    <row r="276" spans="2:11" ht="15.75" customHeight="1" x14ac:dyDescent="0.45">
      <c r="B276" s="1"/>
      <c r="C276" s="2"/>
      <c r="D276" s="2"/>
      <c r="E276" s="2"/>
      <c r="F276" s="2"/>
      <c r="G276" s="2"/>
      <c r="H276" s="2"/>
      <c r="I276" s="2"/>
      <c r="J276" s="2"/>
      <c r="K276" s="2"/>
    </row>
    <row r="277" spans="2:11" ht="15.75" customHeight="1" x14ac:dyDescent="0.45">
      <c r="B277" s="1"/>
      <c r="C277" s="2"/>
      <c r="D277" s="2"/>
      <c r="E277" s="2"/>
      <c r="F277" s="2"/>
      <c r="G277" s="2"/>
      <c r="H277" s="2"/>
      <c r="I277" s="2"/>
      <c r="J277" s="2"/>
      <c r="K277" s="2"/>
    </row>
    <row r="278" spans="2:11" ht="15.75" customHeight="1" x14ac:dyDescent="0.45">
      <c r="B278" s="1"/>
      <c r="C278" s="2"/>
      <c r="D278" s="2"/>
      <c r="E278" s="2"/>
      <c r="F278" s="2"/>
      <c r="G278" s="2"/>
      <c r="H278" s="2"/>
      <c r="I278" s="2"/>
      <c r="J278" s="2"/>
      <c r="K278" s="2"/>
    </row>
    <row r="279" spans="2:11" ht="15.75" customHeight="1" x14ac:dyDescent="0.45">
      <c r="B279" s="1"/>
      <c r="C279" s="2"/>
      <c r="D279" s="2"/>
      <c r="E279" s="2"/>
      <c r="F279" s="2"/>
      <c r="G279" s="2"/>
      <c r="H279" s="2"/>
      <c r="I279" s="2"/>
      <c r="J279" s="2"/>
      <c r="K279" s="2"/>
    </row>
    <row r="280" spans="2:11" ht="15.75" customHeight="1" x14ac:dyDescent="0.45">
      <c r="B280" s="1"/>
      <c r="C280" s="2"/>
      <c r="D280" s="2"/>
      <c r="E280" s="2"/>
      <c r="F280" s="2"/>
      <c r="G280" s="2"/>
      <c r="H280" s="2"/>
      <c r="I280" s="2"/>
      <c r="J280" s="2"/>
      <c r="K280" s="2"/>
    </row>
    <row r="281" spans="2:11" ht="15.75" customHeight="1" x14ac:dyDescent="0.45">
      <c r="B281" s="1"/>
      <c r="C281" s="2"/>
      <c r="D281" s="2"/>
      <c r="E281" s="2"/>
      <c r="F281" s="2"/>
      <c r="G281" s="2"/>
      <c r="H281" s="2"/>
      <c r="I281" s="2"/>
      <c r="J281" s="2"/>
      <c r="K281" s="2"/>
    </row>
    <row r="282" spans="2:11" ht="15.75" customHeight="1" x14ac:dyDescent="0.45">
      <c r="B282" s="1"/>
      <c r="C282" s="2"/>
      <c r="D282" s="2"/>
      <c r="E282" s="2"/>
      <c r="F282" s="2"/>
      <c r="G282" s="2"/>
      <c r="H282" s="2"/>
      <c r="I282" s="2"/>
      <c r="J282" s="2"/>
      <c r="K282" s="2"/>
    </row>
    <row r="283" spans="2:11" ht="15.75" customHeight="1" x14ac:dyDescent="0.45">
      <c r="B283" s="1"/>
      <c r="C283" s="2"/>
      <c r="D283" s="2"/>
      <c r="E283" s="2"/>
      <c r="F283" s="2"/>
      <c r="G283" s="2"/>
      <c r="H283" s="2"/>
      <c r="I283" s="2"/>
      <c r="J283" s="2"/>
      <c r="K283" s="2"/>
    </row>
    <row r="284" spans="2:11" ht="15.75" customHeight="1" x14ac:dyDescent="0.45">
      <c r="B284" s="1"/>
      <c r="C284" s="2"/>
      <c r="D284" s="2"/>
      <c r="E284" s="2"/>
      <c r="F284" s="2"/>
      <c r="G284" s="2"/>
      <c r="H284" s="2"/>
      <c r="I284" s="2"/>
      <c r="J284" s="2"/>
      <c r="K284" s="2"/>
    </row>
    <row r="285" spans="2:11" ht="15.75" customHeight="1" x14ac:dyDescent="0.45">
      <c r="B285" s="1"/>
      <c r="C285" s="2"/>
      <c r="D285" s="2"/>
      <c r="E285" s="2"/>
      <c r="F285" s="2"/>
      <c r="G285" s="2"/>
      <c r="H285" s="2"/>
      <c r="I285" s="2"/>
      <c r="J285" s="2"/>
      <c r="K285" s="2"/>
    </row>
    <row r="286" spans="2:11" ht="15.75" customHeight="1" x14ac:dyDescent="0.45">
      <c r="B286" s="1"/>
      <c r="C286" s="2"/>
      <c r="D286" s="2"/>
      <c r="E286" s="2"/>
      <c r="F286" s="2"/>
      <c r="G286" s="2"/>
      <c r="H286" s="2"/>
      <c r="I286" s="2"/>
      <c r="J286" s="2"/>
      <c r="K286" s="2"/>
    </row>
    <row r="287" spans="2:11" ht="15.75" customHeight="1" x14ac:dyDescent="0.45">
      <c r="B287" s="1"/>
      <c r="C287" s="2"/>
      <c r="D287" s="2"/>
      <c r="E287" s="2"/>
      <c r="F287" s="2"/>
      <c r="G287" s="2"/>
      <c r="H287" s="2"/>
      <c r="I287" s="2"/>
      <c r="J287" s="2"/>
      <c r="K287" s="2"/>
    </row>
    <row r="288" spans="2:11" ht="15.75" customHeight="1" x14ac:dyDescent="0.45">
      <c r="B288" s="1"/>
      <c r="C288" s="2"/>
      <c r="D288" s="2"/>
      <c r="E288" s="2"/>
      <c r="F288" s="2"/>
      <c r="G288" s="2"/>
      <c r="H288" s="2"/>
      <c r="I288" s="2"/>
      <c r="J288" s="2"/>
      <c r="K288" s="2"/>
    </row>
    <row r="289" spans="2:11" ht="15.75" customHeight="1" x14ac:dyDescent="0.45">
      <c r="B289" s="1"/>
      <c r="C289" s="2"/>
      <c r="D289" s="2"/>
      <c r="E289" s="2"/>
      <c r="F289" s="2"/>
      <c r="G289" s="2"/>
      <c r="H289" s="2"/>
      <c r="I289" s="2"/>
      <c r="J289" s="2"/>
      <c r="K289" s="2"/>
    </row>
    <row r="290" spans="2:11" ht="15.75" customHeight="1" x14ac:dyDescent="0.45">
      <c r="B290" s="1"/>
      <c r="C290" s="2"/>
      <c r="D290" s="2"/>
      <c r="E290" s="2"/>
      <c r="F290" s="2"/>
      <c r="G290" s="2"/>
      <c r="H290" s="2"/>
      <c r="I290" s="2"/>
      <c r="J290" s="2"/>
      <c r="K290" s="2"/>
    </row>
    <row r="291" spans="2:11" ht="15.75" customHeight="1" x14ac:dyDescent="0.45">
      <c r="B291" s="1"/>
      <c r="C291" s="2"/>
      <c r="D291" s="2"/>
      <c r="E291" s="2"/>
      <c r="F291" s="2"/>
      <c r="G291" s="2"/>
      <c r="H291" s="2"/>
      <c r="I291" s="2"/>
      <c r="J291" s="2"/>
      <c r="K291" s="2"/>
    </row>
    <row r="292" spans="2:11" ht="15.75" customHeight="1" x14ac:dyDescent="0.45">
      <c r="B292" s="1"/>
      <c r="C292" s="2"/>
      <c r="D292" s="2"/>
      <c r="E292" s="2"/>
      <c r="F292" s="2"/>
      <c r="G292" s="2"/>
      <c r="H292" s="2"/>
      <c r="I292" s="2"/>
      <c r="J292" s="2"/>
      <c r="K292" s="2"/>
    </row>
    <row r="293" spans="2:11" ht="15.75" customHeight="1" x14ac:dyDescent="0.45">
      <c r="B293" s="1"/>
      <c r="C293" s="2"/>
      <c r="D293" s="2"/>
      <c r="E293" s="2"/>
      <c r="F293" s="2"/>
      <c r="G293" s="2"/>
      <c r="H293" s="2"/>
      <c r="I293" s="2"/>
      <c r="J293" s="2"/>
      <c r="K293" s="2"/>
    </row>
    <row r="294" spans="2:11" ht="15.75" customHeight="1" x14ac:dyDescent="0.45">
      <c r="B294" s="1"/>
      <c r="C294" s="2"/>
      <c r="D294" s="2"/>
      <c r="E294" s="2"/>
      <c r="F294" s="2"/>
      <c r="G294" s="2"/>
      <c r="H294" s="2"/>
      <c r="I294" s="2"/>
      <c r="J294" s="2"/>
      <c r="K294" s="2"/>
    </row>
    <row r="295" spans="2:11" ht="15.75" customHeight="1" x14ac:dyDescent="0.45">
      <c r="B295" s="1"/>
      <c r="C295" s="2"/>
      <c r="D295" s="2"/>
      <c r="E295" s="2"/>
      <c r="F295" s="2"/>
      <c r="G295" s="2"/>
      <c r="H295" s="2"/>
      <c r="I295" s="2"/>
      <c r="J295" s="2"/>
      <c r="K295" s="2"/>
    </row>
    <row r="296" spans="2:11" ht="15.75" customHeight="1" x14ac:dyDescent="0.45">
      <c r="B296" s="1"/>
      <c r="C296" s="2"/>
      <c r="D296" s="2"/>
      <c r="E296" s="2"/>
      <c r="F296" s="2"/>
      <c r="G296" s="2"/>
      <c r="H296" s="2"/>
      <c r="I296" s="2"/>
      <c r="J296" s="2"/>
      <c r="K296" s="2"/>
    </row>
    <row r="297" spans="2:11" ht="15.75" customHeight="1" x14ac:dyDescent="0.45">
      <c r="B297" s="1"/>
      <c r="C297" s="2"/>
      <c r="D297" s="2"/>
      <c r="E297" s="2"/>
      <c r="F297" s="2"/>
      <c r="G297" s="2"/>
      <c r="H297" s="2"/>
      <c r="I297" s="2"/>
      <c r="J297" s="2"/>
      <c r="K297" s="2"/>
    </row>
    <row r="298" spans="2:11" ht="15.75" customHeight="1" x14ac:dyDescent="0.45">
      <c r="B298" s="1"/>
      <c r="C298" s="2"/>
      <c r="D298" s="2"/>
      <c r="E298" s="2"/>
      <c r="F298" s="2"/>
      <c r="G298" s="2"/>
      <c r="H298" s="2"/>
      <c r="I298" s="2"/>
      <c r="J298" s="2"/>
      <c r="K298" s="2"/>
    </row>
    <row r="299" spans="2:11" ht="15.75" customHeight="1" x14ac:dyDescent="0.45">
      <c r="B299" s="1"/>
      <c r="C299" s="2"/>
      <c r="D299" s="2"/>
      <c r="E299" s="2"/>
      <c r="F299" s="2"/>
      <c r="G299" s="2"/>
      <c r="H299" s="2"/>
      <c r="I299" s="2"/>
      <c r="J299" s="2"/>
      <c r="K299" s="2"/>
    </row>
    <row r="300" spans="2:11" ht="15.75" customHeight="1" x14ac:dyDescent="0.45">
      <c r="B300" s="1"/>
      <c r="C300" s="2"/>
      <c r="D300" s="2"/>
      <c r="E300" s="2"/>
      <c r="F300" s="2"/>
      <c r="G300" s="2"/>
      <c r="H300" s="2"/>
      <c r="I300" s="2"/>
      <c r="J300" s="2"/>
      <c r="K300" s="2"/>
    </row>
    <row r="301" spans="2:11" ht="15.75" customHeight="1" x14ac:dyDescent="0.45">
      <c r="B301" s="1"/>
      <c r="C301" s="2"/>
      <c r="D301" s="2"/>
      <c r="E301" s="2"/>
      <c r="F301" s="2"/>
      <c r="G301" s="2"/>
      <c r="H301" s="2"/>
      <c r="I301" s="2"/>
      <c r="J301" s="2"/>
      <c r="K301" s="2"/>
    </row>
    <row r="302" spans="2:11" ht="15.75" customHeight="1" x14ac:dyDescent="0.45">
      <c r="B302" s="1"/>
      <c r="C302" s="2"/>
      <c r="D302" s="2"/>
      <c r="E302" s="2"/>
      <c r="F302" s="2"/>
      <c r="G302" s="2"/>
      <c r="H302" s="2"/>
      <c r="I302" s="2"/>
      <c r="J302" s="2"/>
      <c r="K302" s="2"/>
    </row>
    <row r="303" spans="2:11" ht="15.75" customHeight="1" x14ac:dyDescent="0.45">
      <c r="B303" s="1"/>
      <c r="C303" s="2"/>
      <c r="D303" s="2"/>
      <c r="E303" s="2"/>
      <c r="F303" s="2"/>
      <c r="G303" s="2"/>
      <c r="H303" s="2"/>
      <c r="I303" s="2"/>
      <c r="J303" s="2"/>
      <c r="K303" s="2"/>
    </row>
    <row r="304" spans="2:11" ht="15.75" customHeight="1" x14ac:dyDescent="0.45">
      <c r="B304" s="1"/>
      <c r="C304" s="2"/>
      <c r="D304" s="2"/>
      <c r="E304" s="2"/>
      <c r="F304" s="2"/>
      <c r="G304" s="2"/>
      <c r="H304" s="2"/>
      <c r="I304" s="2"/>
      <c r="J304" s="2"/>
      <c r="K304" s="2"/>
    </row>
    <row r="305" spans="2:11" ht="15.75" customHeight="1" x14ac:dyDescent="0.45">
      <c r="B305" s="1"/>
      <c r="C305" s="2"/>
      <c r="D305" s="2"/>
      <c r="E305" s="2"/>
      <c r="F305" s="2"/>
      <c r="G305" s="2"/>
      <c r="H305" s="2"/>
      <c r="I305" s="2"/>
      <c r="J305" s="2"/>
      <c r="K305" s="2"/>
    </row>
    <row r="306" spans="2:11" ht="15.75" customHeight="1" x14ac:dyDescent="0.45">
      <c r="B306" s="1"/>
      <c r="C306" s="2"/>
      <c r="D306" s="2"/>
      <c r="E306" s="2"/>
      <c r="F306" s="2"/>
      <c r="G306" s="2"/>
      <c r="H306" s="2"/>
      <c r="I306" s="2"/>
      <c r="J306" s="2"/>
      <c r="K306" s="2"/>
    </row>
    <row r="307" spans="2:11" ht="15.75" customHeight="1" x14ac:dyDescent="0.45">
      <c r="B307" s="1"/>
      <c r="C307" s="2"/>
      <c r="D307" s="2"/>
      <c r="E307" s="2"/>
      <c r="F307" s="2"/>
      <c r="G307" s="2"/>
      <c r="H307" s="2"/>
      <c r="I307" s="2"/>
      <c r="J307" s="2"/>
      <c r="K307" s="2"/>
    </row>
    <row r="308" spans="2:11" ht="15.75" customHeight="1" x14ac:dyDescent="0.45">
      <c r="B308" s="1"/>
      <c r="C308" s="2"/>
      <c r="D308" s="2"/>
      <c r="E308" s="2"/>
      <c r="F308" s="2"/>
      <c r="G308" s="2"/>
      <c r="H308" s="2"/>
      <c r="I308" s="2"/>
      <c r="J308" s="2"/>
      <c r="K308" s="2"/>
    </row>
    <row r="309" spans="2:11" ht="15.75" customHeight="1" x14ac:dyDescent="0.45">
      <c r="B309" s="1"/>
      <c r="C309" s="2"/>
      <c r="D309" s="2"/>
      <c r="E309" s="2"/>
      <c r="F309" s="2"/>
      <c r="G309" s="2"/>
      <c r="H309" s="2"/>
      <c r="I309" s="2"/>
      <c r="J309" s="2"/>
      <c r="K309" s="2"/>
    </row>
    <row r="310" spans="2:11" ht="15.75" customHeight="1" x14ac:dyDescent="0.45">
      <c r="B310" s="1"/>
      <c r="C310" s="2"/>
      <c r="D310" s="2"/>
      <c r="E310" s="2"/>
      <c r="F310" s="2"/>
      <c r="G310" s="2"/>
      <c r="H310" s="2"/>
      <c r="I310" s="2"/>
      <c r="J310" s="2"/>
      <c r="K310" s="2"/>
    </row>
    <row r="311" spans="2:11" ht="15.75" customHeight="1" x14ac:dyDescent="0.45">
      <c r="B311" s="1"/>
      <c r="C311" s="2"/>
      <c r="D311" s="2"/>
      <c r="E311" s="2"/>
      <c r="F311" s="2"/>
      <c r="G311" s="2"/>
      <c r="H311" s="2"/>
      <c r="I311" s="2"/>
      <c r="J311" s="2"/>
      <c r="K311" s="2"/>
    </row>
    <row r="312" spans="2:11" ht="15.75" customHeight="1" x14ac:dyDescent="0.45">
      <c r="B312" s="1"/>
      <c r="C312" s="2"/>
      <c r="D312" s="2"/>
      <c r="E312" s="2"/>
      <c r="F312" s="2"/>
      <c r="G312" s="2"/>
      <c r="H312" s="2"/>
      <c r="I312" s="2"/>
      <c r="J312" s="2"/>
      <c r="K312" s="2"/>
    </row>
    <row r="313" spans="2:11" ht="15.75" customHeight="1" x14ac:dyDescent="0.45">
      <c r="B313" s="1"/>
      <c r="C313" s="2"/>
      <c r="D313" s="2"/>
      <c r="E313" s="2"/>
      <c r="F313" s="2"/>
      <c r="G313" s="2"/>
      <c r="H313" s="2"/>
      <c r="I313" s="2"/>
      <c r="J313" s="2"/>
      <c r="K313" s="2"/>
    </row>
    <row r="314" spans="2:11" ht="15.75" customHeight="1" x14ac:dyDescent="0.45">
      <c r="B314" s="1"/>
      <c r="C314" s="2"/>
      <c r="D314" s="2"/>
      <c r="E314" s="2"/>
      <c r="F314" s="2"/>
      <c r="G314" s="2"/>
      <c r="H314" s="2"/>
      <c r="I314" s="2"/>
      <c r="J314" s="2"/>
      <c r="K314" s="2"/>
    </row>
    <row r="315" spans="2:11" ht="15.75" customHeight="1" x14ac:dyDescent="0.45">
      <c r="B315" s="1"/>
      <c r="C315" s="2"/>
      <c r="D315" s="2"/>
      <c r="E315" s="2"/>
      <c r="F315" s="2"/>
      <c r="G315" s="2"/>
      <c r="H315" s="2"/>
      <c r="I315" s="2"/>
      <c r="J315" s="2"/>
      <c r="K315" s="2"/>
    </row>
    <row r="316" spans="2:11" ht="15.75" customHeight="1" x14ac:dyDescent="0.45">
      <c r="B316" s="1"/>
      <c r="C316" s="2"/>
      <c r="D316" s="2"/>
      <c r="E316" s="2"/>
      <c r="F316" s="2"/>
      <c r="G316" s="2"/>
      <c r="H316" s="2"/>
      <c r="I316" s="2"/>
      <c r="J316" s="2"/>
      <c r="K316" s="2"/>
    </row>
    <row r="317" spans="2:11" ht="15.75" customHeight="1" x14ac:dyDescent="0.45">
      <c r="B317" s="1"/>
      <c r="C317" s="2"/>
      <c r="D317" s="2"/>
      <c r="E317" s="2"/>
      <c r="F317" s="2"/>
      <c r="G317" s="2"/>
      <c r="H317" s="2"/>
      <c r="I317" s="2"/>
      <c r="J317" s="2"/>
      <c r="K317" s="2"/>
    </row>
    <row r="318" spans="2:11" ht="15.75" customHeight="1" x14ac:dyDescent="0.45">
      <c r="B318" s="1"/>
      <c r="C318" s="2"/>
      <c r="D318" s="2"/>
      <c r="E318" s="2"/>
      <c r="F318" s="2"/>
      <c r="G318" s="2"/>
      <c r="H318" s="2"/>
      <c r="I318" s="2"/>
      <c r="J318" s="2"/>
      <c r="K318" s="2"/>
    </row>
    <row r="319" spans="2:11" ht="15.75" customHeight="1" x14ac:dyDescent="0.45">
      <c r="B319" s="1"/>
      <c r="C319" s="2"/>
      <c r="D319" s="2"/>
      <c r="E319" s="2"/>
      <c r="F319" s="2"/>
      <c r="G319" s="2"/>
      <c r="H319" s="2"/>
      <c r="I319" s="2"/>
      <c r="J319" s="2"/>
      <c r="K319" s="2"/>
    </row>
    <row r="320" spans="2:11" ht="15.75" customHeight="1" x14ac:dyDescent="0.45">
      <c r="B320" s="1"/>
      <c r="C320" s="2"/>
      <c r="D320" s="2"/>
      <c r="E320" s="2"/>
      <c r="F320" s="2"/>
      <c r="G320" s="2"/>
      <c r="H320" s="2"/>
      <c r="I320" s="2"/>
      <c r="J320" s="2"/>
      <c r="K320" s="2"/>
    </row>
    <row r="321" spans="2:11" ht="15.75" customHeight="1" x14ac:dyDescent="0.45">
      <c r="B321" s="1"/>
      <c r="C321" s="2"/>
      <c r="D321" s="2"/>
      <c r="E321" s="2"/>
      <c r="F321" s="2"/>
      <c r="G321" s="2"/>
      <c r="H321" s="2"/>
      <c r="I321" s="2"/>
      <c r="J321" s="2"/>
      <c r="K321" s="2"/>
    </row>
    <row r="322" spans="2:11" ht="15.75" customHeight="1" x14ac:dyDescent="0.45">
      <c r="B322" s="1"/>
      <c r="C322" s="2"/>
      <c r="D322" s="2"/>
      <c r="E322" s="2"/>
      <c r="F322" s="2"/>
      <c r="G322" s="2"/>
      <c r="H322" s="2"/>
      <c r="I322" s="2"/>
      <c r="J322" s="2"/>
      <c r="K322" s="2"/>
    </row>
    <row r="323" spans="2:11" ht="15.75" customHeight="1" x14ac:dyDescent="0.45">
      <c r="B323" s="1"/>
      <c r="C323" s="2"/>
      <c r="D323" s="2"/>
      <c r="E323" s="2"/>
      <c r="F323" s="2"/>
      <c r="G323" s="2"/>
      <c r="H323" s="2"/>
      <c r="I323" s="2"/>
      <c r="J323" s="2"/>
      <c r="K323" s="2"/>
    </row>
    <row r="324" spans="2:11" ht="15.75" customHeight="1" x14ac:dyDescent="0.45">
      <c r="B324" s="1"/>
      <c r="C324" s="2"/>
      <c r="D324" s="2"/>
      <c r="E324" s="2"/>
      <c r="F324" s="2"/>
      <c r="G324" s="2"/>
      <c r="H324" s="2"/>
      <c r="I324" s="2"/>
      <c r="J324" s="2"/>
      <c r="K324" s="2"/>
    </row>
    <row r="325" spans="2:11" ht="15.75" customHeight="1" x14ac:dyDescent="0.45">
      <c r="B325" s="1"/>
      <c r="C325" s="2"/>
      <c r="D325" s="2"/>
      <c r="E325" s="2"/>
      <c r="F325" s="2"/>
      <c r="G325" s="2"/>
      <c r="H325" s="2"/>
      <c r="I325" s="2"/>
      <c r="J325" s="2"/>
      <c r="K325" s="2"/>
    </row>
    <row r="326" spans="2:11" ht="15.75" customHeight="1" x14ac:dyDescent="0.45">
      <c r="B326" s="1"/>
      <c r="C326" s="2"/>
      <c r="D326" s="2"/>
      <c r="E326" s="2"/>
      <c r="F326" s="2"/>
      <c r="G326" s="2"/>
      <c r="H326" s="2"/>
      <c r="I326" s="2"/>
      <c r="J326" s="2"/>
      <c r="K326" s="2"/>
    </row>
    <row r="327" spans="2:11" ht="15.75" customHeight="1" x14ac:dyDescent="0.45">
      <c r="B327" s="1"/>
      <c r="C327" s="2"/>
      <c r="D327" s="2"/>
      <c r="E327" s="2"/>
      <c r="F327" s="2"/>
      <c r="G327" s="2"/>
      <c r="H327" s="2"/>
      <c r="I327" s="2"/>
      <c r="J327" s="2"/>
      <c r="K327" s="2"/>
    </row>
    <row r="328" spans="2:11" ht="15.75" customHeight="1" x14ac:dyDescent="0.45">
      <c r="B328" s="1"/>
      <c r="C328" s="2"/>
      <c r="D328" s="2"/>
      <c r="E328" s="2"/>
      <c r="F328" s="2"/>
      <c r="G328" s="2"/>
      <c r="H328" s="2"/>
      <c r="I328" s="2"/>
      <c r="J328" s="2"/>
      <c r="K328" s="2"/>
    </row>
    <row r="329" spans="2:11" ht="15.75" customHeight="1" x14ac:dyDescent="0.45">
      <c r="B329" s="1"/>
      <c r="C329" s="2"/>
      <c r="D329" s="2"/>
      <c r="E329" s="2"/>
      <c r="F329" s="2"/>
      <c r="G329" s="2"/>
      <c r="H329" s="2"/>
      <c r="I329" s="2"/>
      <c r="J329" s="2"/>
      <c r="K329" s="2"/>
    </row>
    <row r="330" spans="2:11" ht="15.75" customHeight="1" x14ac:dyDescent="0.45">
      <c r="B330" s="1"/>
      <c r="C330" s="2"/>
      <c r="D330" s="2"/>
      <c r="E330" s="2"/>
      <c r="F330" s="2"/>
      <c r="G330" s="2"/>
      <c r="H330" s="2"/>
      <c r="I330" s="2"/>
      <c r="J330" s="2"/>
      <c r="K330" s="2"/>
    </row>
    <row r="331" spans="2:11" ht="15.75" customHeight="1" x14ac:dyDescent="0.45">
      <c r="B331" s="1"/>
      <c r="C331" s="2"/>
      <c r="D331" s="2"/>
      <c r="E331" s="2"/>
      <c r="F331" s="2"/>
      <c r="G331" s="2"/>
      <c r="H331" s="2"/>
      <c r="I331" s="2"/>
      <c r="J331" s="2"/>
      <c r="K331" s="2"/>
    </row>
    <row r="332" spans="2:11" ht="15.75" customHeight="1" x14ac:dyDescent="0.45">
      <c r="B332" s="1"/>
      <c r="C332" s="2"/>
      <c r="D332" s="2"/>
      <c r="E332" s="2"/>
      <c r="F332" s="2"/>
      <c r="G332" s="2"/>
      <c r="H332" s="2"/>
      <c r="I332" s="2"/>
      <c r="J332" s="2"/>
      <c r="K332" s="2"/>
    </row>
    <row r="333" spans="2:11" ht="15.75" customHeight="1" x14ac:dyDescent="0.45">
      <c r="B333" s="1"/>
      <c r="C333" s="2"/>
      <c r="D333" s="2"/>
      <c r="E333" s="2"/>
      <c r="F333" s="2"/>
      <c r="G333" s="2"/>
      <c r="H333" s="2"/>
      <c r="I333" s="2"/>
      <c r="J333" s="2"/>
      <c r="K333" s="2"/>
    </row>
    <row r="334" spans="2:11" ht="15.75" customHeight="1" x14ac:dyDescent="0.45">
      <c r="B334" s="1"/>
      <c r="C334" s="2"/>
      <c r="D334" s="2"/>
      <c r="E334" s="2"/>
      <c r="F334" s="2"/>
      <c r="G334" s="2"/>
      <c r="H334" s="2"/>
      <c r="I334" s="2"/>
      <c r="J334" s="2"/>
      <c r="K334" s="2"/>
    </row>
    <row r="335" spans="2:11" ht="15.75" customHeight="1" x14ac:dyDescent="0.45">
      <c r="B335" s="1"/>
      <c r="C335" s="2"/>
      <c r="D335" s="2"/>
      <c r="E335" s="2"/>
      <c r="F335" s="2"/>
      <c r="G335" s="2"/>
      <c r="H335" s="2"/>
      <c r="I335" s="2"/>
      <c r="J335" s="2"/>
      <c r="K335" s="2"/>
    </row>
    <row r="336" spans="2:11" ht="15.75" customHeight="1" x14ac:dyDescent="0.45">
      <c r="B336" s="1"/>
      <c r="C336" s="2"/>
      <c r="D336" s="2"/>
      <c r="E336" s="2"/>
      <c r="F336" s="2"/>
      <c r="G336" s="2"/>
      <c r="H336" s="2"/>
      <c r="I336" s="2"/>
      <c r="J336" s="2"/>
      <c r="K336" s="2"/>
    </row>
    <row r="337" spans="2:11" ht="15.75" customHeight="1" x14ac:dyDescent="0.45">
      <c r="B337" s="1"/>
      <c r="C337" s="2"/>
      <c r="D337" s="2"/>
      <c r="E337" s="2"/>
      <c r="F337" s="2"/>
      <c r="G337" s="2"/>
      <c r="H337" s="2"/>
      <c r="I337" s="2"/>
      <c r="J337" s="2"/>
      <c r="K337" s="2"/>
    </row>
    <row r="338" spans="2:11" ht="15.75" customHeight="1" x14ac:dyDescent="0.45">
      <c r="B338" s="1"/>
      <c r="C338" s="2"/>
      <c r="D338" s="2"/>
      <c r="E338" s="2"/>
      <c r="F338" s="2"/>
      <c r="G338" s="2"/>
      <c r="H338" s="2"/>
      <c r="I338" s="2"/>
      <c r="J338" s="2"/>
      <c r="K338" s="2"/>
    </row>
    <row r="339" spans="2:11" ht="15.75" customHeight="1" x14ac:dyDescent="0.45">
      <c r="B339" s="1"/>
      <c r="C339" s="2"/>
      <c r="D339" s="2"/>
      <c r="E339" s="2"/>
      <c r="F339" s="2"/>
      <c r="G339" s="2"/>
      <c r="H339" s="2"/>
      <c r="I339" s="2"/>
      <c r="J339" s="2"/>
      <c r="K339" s="2"/>
    </row>
    <row r="340" spans="2:11" ht="15.75" customHeight="1" x14ac:dyDescent="0.45">
      <c r="B340" s="1"/>
      <c r="C340" s="2"/>
      <c r="D340" s="2"/>
      <c r="E340" s="2"/>
      <c r="F340" s="2"/>
      <c r="G340" s="2"/>
      <c r="H340" s="2"/>
      <c r="I340" s="2"/>
      <c r="J340" s="2"/>
      <c r="K340" s="2"/>
    </row>
    <row r="341" spans="2:11" ht="15.75" customHeight="1" x14ac:dyDescent="0.45">
      <c r="B341" s="1"/>
      <c r="C341" s="2"/>
      <c r="D341" s="2"/>
      <c r="E341" s="2"/>
      <c r="F341" s="2"/>
      <c r="G341" s="2"/>
      <c r="H341" s="2"/>
      <c r="I341" s="2"/>
      <c r="J341" s="2"/>
      <c r="K341" s="2"/>
    </row>
    <row r="342" spans="2:11" ht="15.75" customHeight="1" x14ac:dyDescent="0.45">
      <c r="B342" s="1"/>
      <c r="C342" s="2"/>
      <c r="D342" s="2"/>
      <c r="E342" s="2"/>
      <c r="F342" s="2"/>
      <c r="G342" s="2"/>
      <c r="H342" s="2"/>
      <c r="I342" s="2"/>
      <c r="J342" s="2"/>
      <c r="K342" s="2"/>
    </row>
    <row r="343" spans="2:11" ht="15.75" customHeight="1" x14ac:dyDescent="0.45">
      <c r="B343" s="1"/>
      <c r="C343" s="2"/>
      <c r="D343" s="2"/>
      <c r="E343" s="2"/>
      <c r="F343" s="2"/>
      <c r="G343" s="2"/>
      <c r="H343" s="2"/>
      <c r="I343" s="2"/>
      <c r="J343" s="2"/>
      <c r="K343" s="2"/>
    </row>
    <row r="344" spans="2:11" ht="15.75" customHeight="1" x14ac:dyDescent="0.45">
      <c r="B344" s="1"/>
      <c r="C344" s="2"/>
      <c r="D344" s="2"/>
      <c r="E344" s="2"/>
      <c r="F344" s="2"/>
      <c r="G344" s="2"/>
      <c r="H344" s="2"/>
      <c r="I344" s="2"/>
      <c r="J344" s="2"/>
      <c r="K344" s="2"/>
    </row>
    <row r="345" spans="2:11" ht="15.75" customHeight="1" x14ac:dyDescent="0.45">
      <c r="B345" s="1"/>
      <c r="C345" s="2"/>
      <c r="D345" s="2"/>
      <c r="E345" s="2"/>
      <c r="F345" s="2"/>
      <c r="G345" s="2"/>
      <c r="H345" s="2"/>
      <c r="I345" s="2"/>
      <c r="J345" s="2"/>
      <c r="K345" s="2"/>
    </row>
    <row r="346" spans="2:11" ht="15.75" customHeight="1" x14ac:dyDescent="0.45">
      <c r="B346" s="1"/>
      <c r="C346" s="2"/>
      <c r="D346" s="2"/>
      <c r="E346" s="2"/>
      <c r="F346" s="2"/>
      <c r="G346" s="2"/>
      <c r="H346" s="2"/>
      <c r="I346" s="2"/>
      <c r="J346" s="2"/>
      <c r="K346" s="2"/>
    </row>
    <row r="347" spans="2:11" ht="15.75" customHeight="1" x14ac:dyDescent="0.45">
      <c r="B347" s="1"/>
      <c r="C347" s="2"/>
      <c r="D347" s="2"/>
      <c r="E347" s="2"/>
      <c r="F347" s="2"/>
      <c r="G347" s="2"/>
      <c r="H347" s="2"/>
      <c r="I347" s="2"/>
      <c r="J347" s="2"/>
      <c r="K347" s="2"/>
    </row>
    <row r="348" spans="2:11" ht="15.75" customHeight="1" x14ac:dyDescent="0.45">
      <c r="B348" s="1"/>
      <c r="C348" s="2"/>
      <c r="D348" s="2"/>
      <c r="E348" s="2"/>
      <c r="F348" s="2"/>
      <c r="G348" s="2"/>
      <c r="H348" s="2"/>
      <c r="I348" s="2"/>
      <c r="J348" s="2"/>
      <c r="K348" s="2"/>
    </row>
    <row r="349" spans="2:11" ht="15.75" customHeight="1" x14ac:dyDescent="0.45">
      <c r="B349" s="1"/>
      <c r="C349" s="2"/>
      <c r="D349" s="2"/>
      <c r="E349" s="2"/>
      <c r="F349" s="2"/>
      <c r="G349" s="2"/>
      <c r="H349" s="2"/>
      <c r="I349" s="2"/>
      <c r="J349" s="2"/>
      <c r="K349" s="2"/>
    </row>
    <row r="350" spans="2:11" ht="15.75" customHeight="1" x14ac:dyDescent="0.45">
      <c r="B350" s="1"/>
      <c r="C350" s="2"/>
      <c r="D350" s="2"/>
      <c r="E350" s="2"/>
      <c r="F350" s="2"/>
      <c r="G350" s="2"/>
      <c r="H350" s="2"/>
      <c r="I350" s="2"/>
      <c r="J350" s="2"/>
      <c r="K350" s="2"/>
    </row>
    <row r="351" spans="2:11" ht="15.75" customHeight="1" x14ac:dyDescent="0.45">
      <c r="B351" s="1"/>
      <c r="C351" s="2"/>
      <c r="D351" s="2"/>
      <c r="E351" s="2"/>
      <c r="F351" s="2"/>
      <c r="G351" s="2"/>
      <c r="H351" s="2"/>
      <c r="I351" s="2"/>
      <c r="J351" s="2"/>
      <c r="K351" s="2"/>
    </row>
    <row r="352" spans="2:11" ht="15.75" customHeight="1" x14ac:dyDescent="0.45">
      <c r="B352" s="1"/>
      <c r="C352" s="2"/>
      <c r="D352" s="2"/>
      <c r="E352" s="2"/>
      <c r="F352" s="2"/>
      <c r="G352" s="2"/>
      <c r="H352" s="2"/>
      <c r="I352" s="2"/>
      <c r="J352" s="2"/>
      <c r="K352" s="2"/>
    </row>
    <row r="353" spans="2:11" ht="15.75" customHeight="1" x14ac:dyDescent="0.45">
      <c r="B353" s="1"/>
      <c r="C353" s="2"/>
      <c r="D353" s="2"/>
      <c r="E353" s="2"/>
      <c r="F353" s="2"/>
      <c r="G353" s="2"/>
      <c r="H353" s="2"/>
      <c r="I353" s="2"/>
      <c r="J353" s="2"/>
      <c r="K353" s="2"/>
    </row>
    <row r="354" spans="2:11" ht="15.75" customHeight="1" x14ac:dyDescent="0.45">
      <c r="B354" s="1"/>
      <c r="C354" s="2"/>
      <c r="D354" s="2"/>
      <c r="E354" s="2"/>
      <c r="F354" s="2"/>
      <c r="G354" s="2"/>
      <c r="H354" s="2"/>
      <c r="I354" s="2"/>
      <c r="J354" s="2"/>
      <c r="K354" s="2"/>
    </row>
    <row r="355" spans="2:11" ht="15.75" customHeight="1" x14ac:dyDescent="0.45">
      <c r="B355" s="1"/>
      <c r="C355" s="2"/>
      <c r="D355" s="2"/>
      <c r="E355" s="2"/>
      <c r="F355" s="2"/>
      <c r="G355" s="2"/>
      <c r="H355" s="2"/>
      <c r="I355" s="2"/>
      <c r="J355" s="2"/>
      <c r="K355" s="2"/>
    </row>
    <row r="356" spans="2:11" ht="15.75" customHeight="1" x14ac:dyDescent="0.45">
      <c r="B356" s="1"/>
      <c r="C356" s="2"/>
      <c r="D356" s="2"/>
      <c r="E356" s="2"/>
      <c r="F356" s="2"/>
      <c r="G356" s="2"/>
      <c r="H356" s="2"/>
      <c r="I356" s="2"/>
      <c r="J356" s="2"/>
      <c r="K356" s="2"/>
    </row>
    <row r="357" spans="2:11" ht="15.75" customHeight="1" x14ac:dyDescent="0.45">
      <c r="B357" s="1"/>
      <c r="C357" s="2"/>
      <c r="D357" s="2"/>
      <c r="E357" s="2"/>
      <c r="F357" s="2"/>
      <c r="G357" s="2"/>
      <c r="H357" s="2"/>
      <c r="I357" s="2"/>
      <c r="J357" s="2"/>
      <c r="K357" s="2"/>
    </row>
    <row r="358" spans="2:11" ht="15.75" customHeight="1" x14ac:dyDescent="0.45">
      <c r="B358" s="1"/>
      <c r="C358" s="2"/>
      <c r="D358" s="2"/>
      <c r="E358" s="2"/>
      <c r="F358" s="2"/>
      <c r="G358" s="2"/>
      <c r="H358" s="2"/>
      <c r="I358" s="2"/>
      <c r="J358" s="2"/>
      <c r="K358" s="2"/>
    </row>
    <row r="359" spans="2:11" ht="15.75" customHeight="1" x14ac:dyDescent="0.45">
      <c r="B359" s="1"/>
      <c r="C359" s="2"/>
      <c r="D359" s="2"/>
      <c r="E359" s="2"/>
      <c r="F359" s="2"/>
      <c r="G359" s="2"/>
      <c r="H359" s="2"/>
      <c r="I359" s="2"/>
      <c r="J359" s="2"/>
      <c r="K359" s="2"/>
    </row>
    <row r="360" spans="2:11" ht="15.75" customHeight="1" x14ac:dyDescent="0.45">
      <c r="B360" s="1"/>
      <c r="C360" s="2"/>
      <c r="D360" s="2"/>
      <c r="E360" s="2"/>
      <c r="F360" s="2"/>
      <c r="G360" s="2"/>
      <c r="H360" s="2"/>
      <c r="I360" s="2"/>
      <c r="J360" s="2"/>
      <c r="K360" s="2"/>
    </row>
    <row r="361" spans="2:11" ht="15.75" customHeight="1" x14ac:dyDescent="0.45">
      <c r="B361" s="1"/>
      <c r="C361" s="2"/>
      <c r="D361" s="2"/>
      <c r="E361" s="2"/>
      <c r="F361" s="2"/>
      <c r="G361" s="2"/>
      <c r="H361" s="2"/>
      <c r="I361" s="2"/>
      <c r="J361" s="2"/>
      <c r="K361" s="2"/>
    </row>
    <row r="362" spans="2:11" ht="15.75" customHeight="1" x14ac:dyDescent="0.45">
      <c r="B362" s="1"/>
      <c r="C362" s="2"/>
      <c r="D362" s="2"/>
      <c r="E362" s="2"/>
      <c r="F362" s="2"/>
      <c r="G362" s="2"/>
      <c r="H362" s="2"/>
      <c r="I362" s="2"/>
      <c r="J362" s="2"/>
      <c r="K362" s="2"/>
    </row>
    <row r="363" spans="2:11" ht="15.75" customHeight="1" x14ac:dyDescent="0.45">
      <c r="B363" s="1"/>
      <c r="C363" s="2"/>
      <c r="D363" s="2"/>
      <c r="E363" s="2"/>
      <c r="F363" s="2"/>
      <c r="G363" s="2"/>
      <c r="H363" s="2"/>
      <c r="I363" s="2"/>
      <c r="J363" s="2"/>
      <c r="K363" s="2"/>
    </row>
    <row r="364" spans="2:11" ht="15.75" customHeight="1" x14ac:dyDescent="0.45">
      <c r="B364" s="1"/>
      <c r="C364" s="2"/>
      <c r="D364" s="2"/>
      <c r="E364" s="2"/>
      <c r="F364" s="2"/>
      <c r="G364" s="2"/>
      <c r="H364" s="2"/>
      <c r="I364" s="2"/>
      <c r="J364" s="2"/>
      <c r="K364" s="2"/>
    </row>
    <row r="365" spans="2:11" ht="15.75" customHeight="1" x14ac:dyDescent="0.45">
      <c r="B365" s="1"/>
      <c r="C365" s="2"/>
      <c r="D365" s="2"/>
      <c r="E365" s="2"/>
      <c r="F365" s="2"/>
      <c r="G365" s="2"/>
      <c r="H365" s="2"/>
      <c r="I365" s="2"/>
      <c r="J365" s="2"/>
      <c r="K365" s="2"/>
    </row>
    <row r="366" spans="2:11" ht="15.75" customHeight="1" x14ac:dyDescent="0.45">
      <c r="B366" s="1"/>
      <c r="C366" s="2"/>
      <c r="D366" s="2"/>
      <c r="E366" s="2"/>
      <c r="F366" s="2"/>
      <c r="G366" s="2"/>
      <c r="H366" s="2"/>
      <c r="I366" s="2"/>
      <c r="J366" s="2"/>
      <c r="K366" s="2"/>
    </row>
    <row r="367" spans="2:11" ht="15.75" customHeight="1" x14ac:dyDescent="0.45">
      <c r="B367" s="1"/>
      <c r="C367" s="2"/>
      <c r="D367" s="2"/>
      <c r="E367" s="2"/>
      <c r="F367" s="2"/>
      <c r="G367" s="2"/>
      <c r="H367" s="2"/>
      <c r="I367" s="2"/>
      <c r="J367" s="2"/>
      <c r="K367" s="2"/>
    </row>
    <row r="368" spans="2:11" ht="15.75" customHeight="1" x14ac:dyDescent="0.45">
      <c r="B368" s="1"/>
      <c r="C368" s="2"/>
      <c r="D368" s="2"/>
      <c r="E368" s="2"/>
      <c r="F368" s="2"/>
      <c r="G368" s="2"/>
      <c r="H368" s="2"/>
      <c r="I368" s="2"/>
      <c r="J368" s="2"/>
      <c r="K368" s="2"/>
    </row>
    <row r="369" spans="2:11" ht="15.75" customHeight="1" x14ac:dyDescent="0.45">
      <c r="B369" s="1"/>
      <c r="C369" s="2"/>
      <c r="D369" s="2"/>
      <c r="E369" s="2"/>
      <c r="F369" s="2"/>
      <c r="G369" s="2"/>
      <c r="H369" s="2"/>
      <c r="I369" s="2"/>
      <c r="J369" s="2"/>
      <c r="K369" s="2"/>
    </row>
    <row r="370" spans="2:11" ht="15.75" customHeight="1" x14ac:dyDescent="0.45">
      <c r="B370" s="1"/>
      <c r="C370" s="2"/>
      <c r="D370" s="2"/>
      <c r="E370" s="2"/>
      <c r="F370" s="2"/>
      <c r="G370" s="2"/>
      <c r="H370" s="2"/>
      <c r="I370" s="2"/>
      <c r="J370" s="2"/>
      <c r="K370" s="2"/>
    </row>
    <row r="371" spans="2:11" ht="15.75" customHeight="1" x14ac:dyDescent="0.45">
      <c r="B371" s="1"/>
      <c r="C371" s="2"/>
      <c r="D371" s="2"/>
      <c r="E371" s="2"/>
      <c r="F371" s="2"/>
      <c r="G371" s="2"/>
      <c r="H371" s="2"/>
      <c r="I371" s="2"/>
      <c r="J371" s="2"/>
      <c r="K371" s="2"/>
    </row>
    <row r="372" spans="2:11" ht="15.75" customHeight="1" x14ac:dyDescent="0.45">
      <c r="B372" s="1"/>
      <c r="C372" s="2"/>
      <c r="D372" s="2"/>
      <c r="E372" s="2"/>
      <c r="F372" s="2"/>
      <c r="G372" s="2"/>
      <c r="H372" s="2"/>
      <c r="I372" s="2"/>
      <c r="J372" s="2"/>
      <c r="K372" s="2"/>
    </row>
    <row r="373" spans="2:11" ht="15.75" customHeight="1" x14ac:dyDescent="0.45">
      <c r="B373" s="1"/>
      <c r="C373" s="2"/>
      <c r="D373" s="2"/>
      <c r="E373" s="2"/>
      <c r="F373" s="2"/>
      <c r="G373" s="2"/>
      <c r="H373" s="2"/>
      <c r="I373" s="2"/>
      <c r="J373" s="2"/>
      <c r="K373" s="2"/>
    </row>
    <row r="374" spans="2:11" ht="15.75" customHeight="1" x14ac:dyDescent="0.45">
      <c r="B374" s="1"/>
      <c r="C374" s="2"/>
      <c r="D374" s="2"/>
      <c r="E374" s="2"/>
      <c r="F374" s="2"/>
      <c r="G374" s="2"/>
      <c r="H374" s="2"/>
      <c r="I374" s="2"/>
      <c r="J374" s="2"/>
      <c r="K374" s="2"/>
    </row>
    <row r="375" spans="2:11" ht="15.75" customHeight="1" x14ac:dyDescent="0.45"/>
    <row r="376" spans="2:11" ht="15.75" customHeight="1" x14ac:dyDescent="0.45"/>
    <row r="377" spans="2:11" ht="15.75" customHeight="1" x14ac:dyDescent="0.45"/>
    <row r="378" spans="2:11" ht="15.75" customHeight="1" x14ac:dyDescent="0.45"/>
    <row r="379" spans="2:11" ht="15.75" customHeight="1" x14ac:dyDescent="0.45"/>
    <row r="380" spans="2:11" ht="15.75" customHeight="1" x14ac:dyDescent="0.45"/>
    <row r="381" spans="2:11" ht="15.75" customHeight="1" x14ac:dyDescent="0.45"/>
    <row r="382" spans="2:11" ht="15.75" customHeight="1" x14ac:dyDescent="0.45"/>
    <row r="383" spans="2:11" ht="15.75" customHeight="1" x14ac:dyDescent="0.45"/>
    <row r="384" spans="2:11" ht="15.75" customHeight="1" x14ac:dyDescent="0.45"/>
    <row r="385" ht="15.75" customHeight="1" x14ac:dyDescent="0.45"/>
    <row r="386" ht="15.75" customHeight="1" x14ac:dyDescent="0.45"/>
    <row r="387" ht="15.75" customHeight="1" x14ac:dyDescent="0.45"/>
    <row r="388" ht="15.75" customHeight="1" x14ac:dyDescent="0.45"/>
    <row r="389" ht="15.75" customHeight="1" x14ac:dyDescent="0.45"/>
    <row r="390" ht="15.75" customHeight="1" x14ac:dyDescent="0.45"/>
    <row r="391" ht="15.75" customHeight="1" x14ac:dyDescent="0.45"/>
    <row r="392" ht="15.75" customHeight="1" x14ac:dyDescent="0.45"/>
    <row r="393" ht="15.75" customHeight="1" x14ac:dyDescent="0.45"/>
    <row r="394" ht="15.75" customHeight="1" x14ac:dyDescent="0.45"/>
    <row r="395" ht="15.75" customHeight="1" x14ac:dyDescent="0.45"/>
    <row r="396" ht="15.75" customHeight="1" x14ac:dyDescent="0.45"/>
    <row r="397" ht="15.75" customHeight="1" x14ac:dyDescent="0.45"/>
    <row r="398" ht="15.75" customHeight="1" x14ac:dyDescent="0.45"/>
    <row r="399" ht="15.75" customHeight="1" x14ac:dyDescent="0.45"/>
    <row r="400" ht="15.75" customHeight="1" x14ac:dyDescent="0.45"/>
    <row r="401" ht="15.75" customHeight="1" x14ac:dyDescent="0.45"/>
    <row r="402" ht="15.75" customHeight="1" x14ac:dyDescent="0.45"/>
    <row r="403" ht="15.75" customHeight="1" x14ac:dyDescent="0.45"/>
    <row r="404" ht="15.75" customHeight="1" x14ac:dyDescent="0.45"/>
    <row r="405" ht="15.75" customHeight="1" x14ac:dyDescent="0.45"/>
    <row r="406" ht="15.75" customHeight="1" x14ac:dyDescent="0.45"/>
    <row r="407" ht="15.75" customHeight="1" x14ac:dyDescent="0.45"/>
    <row r="408" ht="15.75" customHeight="1" x14ac:dyDescent="0.45"/>
    <row r="409" ht="15.75" customHeight="1" x14ac:dyDescent="0.45"/>
    <row r="410" ht="15.75" customHeight="1" x14ac:dyDescent="0.45"/>
    <row r="411" ht="15.75" customHeight="1" x14ac:dyDescent="0.45"/>
    <row r="412" ht="15.75" customHeight="1" x14ac:dyDescent="0.45"/>
    <row r="413" ht="15.75" customHeight="1" x14ac:dyDescent="0.45"/>
    <row r="414" ht="15.75" customHeight="1" x14ac:dyDescent="0.45"/>
    <row r="415" ht="15.75" customHeight="1" x14ac:dyDescent="0.45"/>
    <row r="416" ht="15.75" customHeight="1" x14ac:dyDescent="0.45"/>
    <row r="417" ht="15.75" customHeight="1" x14ac:dyDescent="0.45"/>
    <row r="418" ht="15.75" customHeight="1" x14ac:dyDescent="0.45"/>
    <row r="419" ht="15.75" customHeight="1" x14ac:dyDescent="0.45"/>
    <row r="420" ht="15.75" customHeight="1" x14ac:dyDescent="0.45"/>
    <row r="421" ht="15.75" customHeight="1" x14ac:dyDescent="0.45"/>
    <row r="422" ht="15.75" customHeight="1" x14ac:dyDescent="0.45"/>
    <row r="423" ht="15.75" customHeight="1" x14ac:dyDescent="0.45"/>
    <row r="424" ht="15.75" customHeight="1" x14ac:dyDescent="0.45"/>
    <row r="425" ht="15.75" customHeight="1" x14ac:dyDescent="0.45"/>
    <row r="426" ht="15.75" customHeight="1" x14ac:dyDescent="0.45"/>
    <row r="427" ht="15.75" customHeight="1" x14ac:dyDescent="0.45"/>
    <row r="428" ht="15.75" customHeight="1" x14ac:dyDescent="0.45"/>
    <row r="429" ht="15.75" customHeight="1" x14ac:dyDescent="0.45"/>
    <row r="430" ht="15.75" customHeight="1" x14ac:dyDescent="0.45"/>
    <row r="431" ht="15.75" customHeight="1" x14ac:dyDescent="0.45"/>
    <row r="432" ht="15.75" customHeight="1" x14ac:dyDescent="0.45"/>
    <row r="433" ht="15.75" customHeight="1" x14ac:dyDescent="0.45"/>
    <row r="434" ht="15.75" customHeight="1" x14ac:dyDescent="0.45"/>
    <row r="435" ht="15.75" customHeight="1" x14ac:dyDescent="0.45"/>
    <row r="436" ht="15.75" customHeight="1" x14ac:dyDescent="0.45"/>
    <row r="437" ht="15.75" customHeight="1" x14ac:dyDescent="0.45"/>
    <row r="438" ht="15.75" customHeight="1" x14ac:dyDescent="0.45"/>
    <row r="439" ht="15.75" customHeight="1" x14ac:dyDescent="0.45"/>
    <row r="440" ht="15.75" customHeight="1" x14ac:dyDescent="0.45"/>
    <row r="441" ht="15.75" customHeight="1" x14ac:dyDescent="0.45"/>
    <row r="442" ht="15.75" customHeight="1" x14ac:dyDescent="0.45"/>
    <row r="443" ht="15.75" customHeight="1" x14ac:dyDescent="0.45"/>
    <row r="444" ht="15.75" customHeight="1" x14ac:dyDescent="0.45"/>
    <row r="445" ht="15.75" customHeight="1" x14ac:dyDescent="0.45"/>
    <row r="446" ht="15.75" customHeight="1" x14ac:dyDescent="0.45"/>
    <row r="447" ht="15.75" customHeight="1" x14ac:dyDescent="0.45"/>
    <row r="448" ht="15.75" customHeight="1" x14ac:dyDescent="0.45"/>
    <row r="449" ht="15.75" customHeight="1" x14ac:dyDescent="0.45"/>
    <row r="450" ht="15.75" customHeight="1" x14ac:dyDescent="0.45"/>
    <row r="451" ht="15.75" customHeight="1" x14ac:dyDescent="0.45"/>
    <row r="452" ht="15.75" customHeight="1" x14ac:dyDescent="0.45"/>
    <row r="453" ht="15.75" customHeight="1" x14ac:dyDescent="0.45"/>
    <row r="454" ht="15.75" customHeight="1" x14ac:dyDescent="0.45"/>
    <row r="455" ht="15.75" customHeight="1" x14ac:dyDescent="0.45"/>
    <row r="456" ht="15.75" customHeight="1" x14ac:dyDescent="0.45"/>
    <row r="457" ht="15.75" customHeight="1" x14ac:dyDescent="0.45"/>
    <row r="458" ht="15.75" customHeight="1" x14ac:dyDescent="0.45"/>
    <row r="459" ht="15.75" customHeight="1" x14ac:dyDescent="0.45"/>
    <row r="460" ht="15.75" customHeight="1" x14ac:dyDescent="0.45"/>
    <row r="461" ht="15.75" customHeight="1" x14ac:dyDescent="0.45"/>
    <row r="462" ht="15.75" customHeight="1" x14ac:dyDescent="0.45"/>
    <row r="463" ht="15.75" customHeight="1" x14ac:dyDescent="0.45"/>
    <row r="464" ht="15.75" customHeight="1" x14ac:dyDescent="0.45"/>
    <row r="465" ht="15.75" customHeight="1" x14ac:dyDescent="0.45"/>
    <row r="466" ht="15.75" customHeight="1" x14ac:dyDescent="0.45"/>
    <row r="467" ht="15.75" customHeight="1" x14ac:dyDescent="0.45"/>
    <row r="468" ht="15.75" customHeight="1" x14ac:dyDescent="0.45"/>
    <row r="469" ht="15.75" customHeight="1" x14ac:dyDescent="0.45"/>
    <row r="470" ht="15.75" customHeight="1" x14ac:dyDescent="0.45"/>
    <row r="471" ht="15.75" customHeight="1" x14ac:dyDescent="0.45"/>
    <row r="472" ht="15.75" customHeight="1" x14ac:dyDescent="0.45"/>
    <row r="473" ht="15.75" customHeight="1" x14ac:dyDescent="0.45"/>
    <row r="474" ht="15.75" customHeight="1" x14ac:dyDescent="0.45"/>
    <row r="475" ht="15.75" customHeight="1" x14ac:dyDescent="0.45"/>
    <row r="476" ht="15.75" customHeight="1" x14ac:dyDescent="0.45"/>
    <row r="477" ht="15.75" customHeight="1" x14ac:dyDescent="0.45"/>
    <row r="478" ht="15.75" customHeight="1" x14ac:dyDescent="0.45"/>
    <row r="479" ht="15.75" customHeight="1" x14ac:dyDescent="0.45"/>
    <row r="480" ht="15.75" customHeight="1" x14ac:dyDescent="0.45"/>
    <row r="481" ht="15.75" customHeight="1" x14ac:dyDescent="0.45"/>
    <row r="482" ht="15.75" customHeight="1" x14ac:dyDescent="0.45"/>
    <row r="483" ht="15.75" customHeight="1" x14ac:dyDescent="0.45"/>
    <row r="484" ht="15.75" customHeight="1" x14ac:dyDescent="0.45"/>
    <row r="485" ht="15.75" customHeight="1" x14ac:dyDescent="0.45"/>
    <row r="486" ht="15.75" customHeight="1" x14ac:dyDescent="0.45"/>
    <row r="487" ht="15.75" customHeight="1" x14ac:dyDescent="0.45"/>
    <row r="488" ht="15.75" customHeight="1" x14ac:dyDescent="0.45"/>
    <row r="489" ht="15.75" customHeight="1" x14ac:dyDescent="0.45"/>
    <row r="490" ht="15.75" customHeight="1" x14ac:dyDescent="0.45"/>
    <row r="491" ht="15.75" customHeight="1" x14ac:dyDescent="0.45"/>
    <row r="492" ht="15.75" customHeight="1" x14ac:dyDescent="0.45"/>
    <row r="493" ht="15.75" customHeight="1" x14ac:dyDescent="0.45"/>
    <row r="494" ht="15.75" customHeight="1" x14ac:dyDescent="0.45"/>
    <row r="495" ht="15.75" customHeight="1" x14ac:dyDescent="0.45"/>
    <row r="496" ht="15.75" customHeight="1" x14ac:dyDescent="0.45"/>
    <row r="497" ht="15.75" customHeight="1" x14ac:dyDescent="0.45"/>
    <row r="498" ht="15.75" customHeight="1" x14ac:dyDescent="0.45"/>
    <row r="499" ht="15.75" customHeight="1" x14ac:dyDescent="0.45"/>
    <row r="500" ht="15.75" customHeight="1" x14ac:dyDescent="0.45"/>
    <row r="501" ht="15.75" customHeight="1" x14ac:dyDescent="0.45"/>
    <row r="502" ht="15.75" customHeight="1" x14ac:dyDescent="0.45"/>
    <row r="503" ht="15.75" customHeight="1" x14ac:dyDescent="0.45"/>
    <row r="504" ht="15.75" customHeight="1" x14ac:dyDescent="0.45"/>
    <row r="505" ht="15.75" customHeight="1" x14ac:dyDescent="0.45"/>
    <row r="506" ht="15.75" customHeight="1" x14ac:dyDescent="0.45"/>
    <row r="507" ht="15.75" customHeight="1" x14ac:dyDescent="0.45"/>
    <row r="508" ht="15.75" customHeight="1" x14ac:dyDescent="0.45"/>
    <row r="509" ht="15.75" customHeight="1" x14ac:dyDescent="0.45"/>
    <row r="510" ht="15.75" customHeight="1" x14ac:dyDescent="0.45"/>
    <row r="511" ht="15.75" customHeight="1" x14ac:dyDescent="0.45"/>
    <row r="512" ht="15.75" customHeight="1" x14ac:dyDescent="0.45"/>
    <row r="513" ht="15.75" customHeight="1" x14ac:dyDescent="0.45"/>
    <row r="514" ht="15.75" customHeight="1" x14ac:dyDescent="0.45"/>
    <row r="515" ht="15.75" customHeight="1" x14ac:dyDescent="0.45"/>
    <row r="516" ht="15.75" customHeight="1" x14ac:dyDescent="0.45"/>
    <row r="517" ht="15.75" customHeight="1" x14ac:dyDescent="0.45"/>
    <row r="518" ht="15.75" customHeight="1" x14ac:dyDescent="0.45"/>
    <row r="519" ht="15.75" customHeight="1" x14ac:dyDescent="0.45"/>
    <row r="520" ht="15.75" customHeight="1" x14ac:dyDescent="0.45"/>
    <row r="521" ht="15.75" customHeight="1" x14ac:dyDescent="0.45"/>
    <row r="522" ht="15.75" customHeight="1" x14ac:dyDescent="0.45"/>
    <row r="523" ht="15.75" customHeight="1" x14ac:dyDescent="0.45"/>
    <row r="524" ht="15.75" customHeight="1" x14ac:dyDescent="0.45"/>
    <row r="525" ht="15.75" customHeight="1" x14ac:dyDescent="0.45"/>
    <row r="526" ht="15.75" customHeight="1" x14ac:dyDescent="0.45"/>
    <row r="527" ht="15.75" customHeight="1" x14ac:dyDescent="0.45"/>
    <row r="528" ht="15.75" customHeight="1" x14ac:dyDescent="0.45"/>
    <row r="529" ht="15.75" customHeight="1" x14ac:dyDescent="0.45"/>
    <row r="530" ht="15.75" customHeight="1" x14ac:dyDescent="0.45"/>
    <row r="531" ht="15.75" customHeight="1" x14ac:dyDescent="0.45"/>
    <row r="532" ht="15.75" customHeight="1" x14ac:dyDescent="0.45"/>
    <row r="533" ht="15.75" customHeight="1" x14ac:dyDescent="0.45"/>
    <row r="534" ht="15.75" customHeight="1" x14ac:dyDescent="0.45"/>
    <row r="535" ht="15.75" customHeight="1" x14ac:dyDescent="0.45"/>
    <row r="536" ht="15.75" customHeight="1" x14ac:dyDescent="0.45"/>
    <row r="537" ht="15.75" customHeight="1" x14ac:dyDescent="0.45"/>
    <row r="538" ht="15.75" customHeight="1" x14ac:dyDescent="0.45"/>
    <row r="539" ht="15.75" customHeight="1" x14ac:dyDescent="0.45"/>
    <row r="540" ht="15.75" customHeight="1" x14ac:dyDescent="0.45"/>
    <row r="541" ht="15.75" customHeight="1" x14ac:dyDescent="0.45"/>
    <row r="542" ht="15.75" customHeight="1" x14ac:dyDescent="0.45"/>
    <row r="543" ht="15.75" customHeight="1" x14ac:dyDescent="0.45"/>
    <row r="544" ht="15.75" customHeight="1" x14ac:dyDescent="0.45"/>
    <row r="545" ht="15.75" customHeight="1" x14ac:dyDescent="0.45"/>
    <row r="546" ht="15.75" customHeight="1" x14ac:dyDescent="0.45"/>
    <row r="547" ht="15.75" customHeight="1" x14ac:dyDescent="0.45"/>
    <row r="548" ht="15.75" customHeight="1" x14ac:dyDescent="0.45"/>
    <row r="549" ht="15.75" customHeight="1" x14ac:dyDescent="0.45"/>
    <row r="550" ht="15.75" customHeight="1" x14ac:dyDescent="0.45"/>
    <row r="551" ht="15.75" customHeight="1" x14ac:dyDescent="0.45"/>
    <row r="552" ht="15.75" customHeight="1" x14ac:dyDescent="0.45"/>
    <row r="553" ht="15.75" customHeight="1" x14ac:dyDescent="0.45"/>
    <row r="554" ht="15.75" customHeight="1" x14ac:dyDescent="0.45"/>
    <row r="555" ht="15.75" customHeight="1" x14ac:dyDescent="0.45"/>
    <row r="556" ht="15.75" customHeight="1" x14ac:dyDescent="0.45"/>
    <row r="557" ht="15.75" customHeight="1" x14ac:dyDescent="0.45"/>
    <row r="558" ht="15.75" customHeight="1" x14ac:dyDescent="0.45"/>
    <row r="559" ht="15.75" customHeight="1" x14ac:dyDescent="0.45"/>
    <row r="560" ht="15.75" customHeight="1" x14ac:dyDescent="0.45"/>
    <row r="561" ht="15.75" customHeight="1" x14ac:dyDescent="0.45"/>
    <row r="562" ht="15.75" customHeight="1" x14ac:dyDescent="0.45"/>
    <row r="563" ht="15.75" customHeight="1" x14ac:dyDescent="0.45"/>
    <row r="564" ht="15.75" customHeight="1" x14ac:dyDescent="0.45"/>
    <row r="565" ht="15.75" customHeight="1" x14ac:dyDescent="0.45"/>
    <row r="566" ht="15.75" customHeight="1" x14ac:dyDescent="0.45"/>
    <row r="567" ht="15.75" customHeight="1" x14ac:dyDescent="0.45"/>
    <row r="568" ht="15.75" customHeight="1" x14ac:dyDescent="0.45"/>
    <row r="569" ht="15.75" customHeight="1" x14ac:dyDescent="0.45"/>
    <row r="570" ht="15.75" customHeight="1" x14ac:dyDescent="0.45"/>
    <row r="571" ht="15.75" customHeight="1" x14ac:dyDescent="0.45"/>
    <row r="572" ht="15.75" customHeight="1" x14ac:dyDescent="0.45"/>
    <row r="573" ht="15.75" customHeight="1" x14ac:dyDescent="0.45"/>
    <row r="574" ht="15.75" customHeight="1" x14ac:dyDescent="0.45"/>
    <row r="575" ht="15.75" customHeight="1" x14ac:dyDescent="0.45"/>
    <row r="576" ht="15.75" customHeight="1" x14ac:dyDescent="0.45"/>
    <row r="577" ht="15.75" customHeight="1" x14ac:dyDescent="0.45"/>
    <row r="578" ht="15.75" customHeight="1" x14ac:dyDescent="0.45"/>
    <row r="579" ht="15.75" customHeight="1" x14ac:dyDescent="0.45"/>
    <row r="580" ht="15.75" customHeight="1" x14ac:dyDescent="0.45"/>
    <row r="581" ht="15.75" customHeight="1" x14ac:dyDescent="0.45"/>
    <row r="582" ht="15.75" customHeight="1" x14ac:dyDescent="0.45"/>
    <row r="583" ht="15.75" customHeight="1" x14ac:dyDescent="0.45"/>
    <row r="584" ht="15.75" customHeight="1" x14ac:dyDescent="0.45"/>
    <row r="585" ht="15.75" customHeight="1" x14ac:dyDescent="0.45"/>
    <row r="586" ht="15.75" customHeight="1" x14ac:dyDescent="0.45"/>
    <row r="587" ht="15.75" customHeight="1" x14ac:dyDescent="0.45"/>
    <row r="588" ht="15.75" customHeight="1" x14ac:dyDescent="0.45"/>
    <row r="589" ht="15.75" customHeight="1" x14ac:dyDescent="0.45"/>
    <row r="590" ht="15.75" customHeight="1" x14ac:dyDescent="0.45"/>
    <row r="591" ht="15.75" customHeight="1" x14ac:dyDescent="0.45"/>
    <row r="592" ht="15.75" customHeight="1" x14ac:dyDescent="0.45"/>
    <row r="593" ht="15.75" customHeight="1" x14ac:dyDescent="0.45"/>
    <row r="594" ht="15.75" customHeight="1" x14ac:dyDescent="0.45"/>
    <row r="595" ht="15.75" customHeight="1" x14ac:dyDescent="0.45"/>
    <row r="596" ht="15.75" customHeight="1" x14ac:dyDescent="0.45"/>
    <row r="597" ht="15.75" customHeight="1" x14ac:dyDescent="0.45"/>
    <row r="598" ht="15.75" customHeight="1" x14ac:dyDescent="0.45"/>
    <row r="599" ht="15.75" customHeight="1" x14ac:dyDescent="0.45"/>
    <row r="600" ht="15.75" customHeight="1" x14ac:dyDescent="0.45"/>
    <row r="601" ht="15.75" customHeight="1" x14ac:dyDescent="0.45"/>
    <row r="602" ht="15.75" customHeight="1" x14ac:dyDescent="0.45"/>
    <row r="603" ht="15.75" customHeight="1" x14ac:dyDescent="0.45"/>
    <row r="604" ht="15.75" customHeight="1" x14ac:dyDescent="0.45"/>
    <row r="605" ht="15.75" customHeight="1" x14ac:dyDescent="0.45"/>
    <row r="606" ht="15.75" customHeight="1" x14ac:dyDescent="0.45"/>
    <row r="607" ht="15.75" customHeight="1" x14ac:dyDescent="0.45"/>
    <row r="608" ht="15.75" customHeight="1" x14ac:dyDescent="0.45"/>
    <row r="609" ht="15.75" customHeight="1" x14ac:dyDescent="0.45"/>
    <row r="610" ht="15.75" customHeight="1" x14ac:dyDescent="0.45"/>
    <row r="611" ht="15.75" customHeight="1" x14ac:dyDescent="0.45"/>
    <row r="612" ht="15.75" customHeight="1" x14ac:dyDescent="0.45"/>
    <row r="613" ht="15.75" customHeight="1" x14ac:dyDescent="0.45"/>
    <row r="614" ht="15.75" customHeight="1" x14ac:dyDescent="0.45"/>
    <row r="615" ht="15.75" customHeight="1" x14ac:dyDescent="0.45"/>
    <row r="616" ht="15.75" customHeight="1" x14ac:dyDescent="0.45"/>
    <row r="617" ht="15.75" customHeight="1" x14ac:dyDescent="0.45"/>
    <row r="618" ht="15.75" customHeight="1" x14ac:dyDescent="0.45"/>
    <row r="619" ht="15.75" customHeight="1" x14ac:dyDescent="0.45"/>
    <row r="620" ht="15.75" customHeight="1" x14ac:dyDescent="0.45"/>
    <row r="621" ht="15.75" customHeight="1" x14ac:dyDescent="0.45"/>
    <row r="622" ht="15.75" customHeight="1" x14ac:dyDescent="0.45"/>
    <row r="623" ht="15.75" customHeight="1" x14ac:dyDescent="0.45"/>
    <row r="624" ht="15.75" customHeight="1" x14ac:dyDescent="0.45"/>
    <row r="625" ht="15.75" customHeight="1" x14ac:dyDescent="0.45"/>
    <row r="626" ht="15.75" customHeight="1" x14ac:dyDescent="0.45"/>
    <row r="627" ht="15.75" customHeight="1" x14ac:dyDescent="0.45"/>
    <row r="628" ht="15.75" customHeight="1" x14ac:dyDescent="0.45"/>
    <row r="629" ht="15.75" customHeight="1" x14ac:dyDescent="0.45"/>
    <row r="630" ht="15.75" customHeight="1" x14ac:dyDescent="0.45"/>
    <row r="631" ht="15.75" customHeight="1" x14ac:dyDescent="0.45"/>
    <row r="632" ht="15.75" customHeight="1" x14ac:dyDescent="0.45"/>
    <row r="633" ht="15.75" customHeight="1" x14ac:dyDescent="0.45"/>
    <row r="634" ht="15.75" customHeight="1" x14ac:dyDescent="0.45"/>
    <row r="635" ht="15.75" customHeight="1" x14ac:dyDescent="0.45"/>
    <row r="636" ht="15.75" customHeight="1" x14ac:dyDescent="0.45"/>
    <row r="637" ht="15.75" customHeight="1" x14ac:dyDescent="0.45"/>
    <row r="638" ht="15.75" customHeight="1" x14ac:dyDescent="0.45"/>
    <row r="639" ht="15.75" customHeight="1" x14ac:dyDescent="0.45"/>
    <row r="640" ht="15.75" customHeight="1" x14ac:dyDescent="0.45"/>
    <row r="641" ht="15.75" customHeight="1" x14ac:dyDescent="0.45"/>
    <row r="642" ht="15.75" customHeight="1" x14ac:dyDescent="0.45"/>
    <row r="643" ht="15.75" customHeight="1" x14ac:dyDescent="0.45"/>
    <row r="644" ht="15.75" customHeight="1" x14ac:dyDescent="0.45"/>
    <row r="645" ht="15.75" customHeight="1" x14ac:dyDescent="0.45"/>
    <row r="646" ht="15.75" customHeight="1" x14ac:dyDescent="0.45"/>
    <row r="647" ht="15.75" customHeight="1" x14ac:dyDescent="0.45"/>
    <row r="648" ht="15.75" customHeight="1" x14ac:dyDescent="0.45"/>
    <row r="649" ht="15.75" customHeight="1" x14ac:dyDescent="0.45"/>
    <row r="650" ht="15.75" customHeight="1" x14ac:dyDescent="0.45"/>
    <row r="651" ht="15.75" customHeight="1" x14ac:dyDescent="0.45"/>
    <row r="652" ht="15.75" customHeight="1" x14ac:dyDescent="0.45"/>
    <row r="653" ht="15.75" customHeight="1" x14ac:dyDescent="0.45"/>
    <row r="654" ht="15.75" customHeight="1" x14ac:dyDescent="0.45"/>
    <row r="655" ht="15.75" customHeight="1" x14ac:dyDescent="0.45"/>
    <row r="656" ht="15.75" customHeight="1" x14ac:dyDescent="0.45"/>
    <row r="657" ht="15.75" customHeight="1" x14ac:dyDescent="0.45"/>
    <row r="658" ht="15.75" customHeight="1" x14ac:dyDescent="0.45"/>
    <row r="659" ht="15.75" customHeight="1" x14ac:dyDescent="0.45"/>
    <row r="660" ht="15.75" customHeight="1" x14ac:dyDescent="0.45"/>
    <row r="661" ht="15.75" customHeight="1" x14ac:dyDescent="0.45"/>
    <row r="662" ht="15.75" customHeight="1" x14ac:dyDescent="0.45"/>
    <row r="663" ht="15.75" customHeight="1" x14ac:dyDescent="0.45"/>
    <row r="664" ht="15.75" customHeight="1" x14ac:dyDescent="0.45"/>
    <row r="665" ht="15.75" customHeight="1" x14ac:dyDescent="0.45"/>
    <row r="666" ht="15.75" customHeight="1" x14ac:dyDescent="0.45"/>
    <row r="667" ht="15.75" customHeight="1" x14ac:dyDescent="0.45"/>
    <row r="668" ht="15.75" customHeight="1" x14ac:dyDescent="0.45"/>
    <row r="669" ht="15.75" customHeight="1" x14ac:dyDescent="0.45"/>
    <row r="670" ht="15.75" customHeight="1" x14ac:dyDescent="0.45"/>
    <row r="671" ht="15.75" customHeight="1" x14ac:dyDescent="0.45"/>
    <row r="672" ht="15.75" customHeight="1" x14ac:dyDescent="0.45"/>
    <row r="673" ht="15.75" customHeight="1" x14ac:dyDescent="0.45"/>
    <row r="674" ht="15.75" customHeight="1" x14ac:dyDescent="0.45"/>
    <row r="675" ht="15.75" customHeight="1" x14ac:dyDescent="0.45"/>
    <row r="676" ht="15.75" customHeight="1" x14ac:dyDescent="0.45"/>
    <row r="677" ht="15.75" customHeight="1" x14ac:dyDescent="0.45"/>
    <row r="678" ht="15.75" customHeight="1" x14ac:dyDescent="0.45"/>
    <row r="679" ht="15.75" customHeight="1" x14ac:dyDescent="0.45"/>
    <row r="680" ht="15.75" customHeight="1" x14ac:dyDescent="0.45"/>
    <row r="681" ht="15.75" customHeight="1" x14ac:dyDescent="0.45"/>
    <row r="682" ht="15.75" customHeight="1" x14ac:dyDescent="0.45"/>
    <row r="683" ht="15.75" customHeight="1" x14ac:dyDescent="0.45"/>
    <row r="684" ht="15.75" customHeight="1" x14ac:dyDescent="0.45"/>
    <row r="685" ht="15.75" customHeight="1" x14ac:dyDescent="0.45"/>
    <row r="686" ht="15.75" customHeight="1" x14ac:dyDescent="0.45"/>
    <row r="687" ht="15.75" customHeight="1" x14ac:dyDescent="0.45"/>
    <row r="688" ht="15.75" customHeight="1" x14ac:dyDescent="0.45"/>
    <row r="689" ht="15.75" customHeight="1" x14ac:dyDescent="0.45"/>
    <row r="690" ht="15.75" customHeight="1" x14ac:dyDescent="0.45"/>
    <row r="691" ht="15.75" customHeight="1" x14ac:dyDescent="0.45"/>
    <row r="692" ht="15.75" customHeight="1" x14ac:dyDescent="0.45"/>
    <row r="693" ht="15.75" customHeight="1" x14ac:dyDescent="0.45"/>
    <row r="694" ht="15.75" customHeight="1" x14ac:dyDescent="0.45"/>
    <row r="695" ht="15.75" customHeight="1" x14ac:dyDescent="0.45"/>
    <row r="696" ht="15.75" customHeight="1" x14ac:dyDescent="0.45"/>
    <row r="697" ht="15.75" customHeight="1" x14ac:dyDescent="0.45"/>
    <row r="698" ht="15.75" customHeight="1" x14ac:dyDescent="0.45"/>
    <row r="699" ht="15.75" customHeight="1" x14ac:dyDescent="0.45"/>
    <row r="700" ht="15.75" customHeight="1" x14ac:dyDescent="0.45"/>
    <row r="701" ht="15.75" customHeight="1" x14ac:dyDescent="0.45"/>
    <row r="702" ht="15.75" customHeight="1" x14ac:dyDescent="0.45"/>
    <row r="703" ht="15.75" customHeight="1" x14ac:dyDescent="0.45"/>
    <row r="704" ht="15.75" customHeight="1" x14ac:dyDescent="0.45"/>
    <row r="705" ht="15.75" customHeight="1" x14ac:dyDescent="0.45"/>
    <row r="706" ht="15.75" customHeight="1" x14ac:dyDescent="0.45"/>
    <row r="707" ht="15.75" customHeight="1" x14ac:dyDescent="0.45"/>
    <row r="708" ht="15.75" customHeight="1" x14ac:dyDescent="0.45"/>
    <row r="709" ht="15.75" customHeight="1" x14ac:dyDescent="0.45"/>
    <row r="710" ht="15.75" customHeight="1" x14ac:dyDescent="0.45"/>
    <row r="711" ht="15.75" customHeight="1" x14ac:dyDescent="0.45"/>
    <row r="712" ht="15.75" customHeight="1" x14ac:dyDescent="0.45"/>
    <row r="713" ht="15.75" customHeight="1" x14ac:dyDescent="0.45"/>
    <row r="714" ht="15.75" customHeight="1" x14ac:dyDescent="0.45"/>
    <row r="715" ht="15.75" customHeight="1" x14ac:dyDescent="0.45"/>
    <row r="716" ht="15.75" customHeight="1" x14ac:dyDescent="0.45"/>
    <row r="717" ht="15.75" customHeight="1" x14ac:dyDescent="0.45"/>
    <row r="718" ht="15.75" customHeight="1" x14ac:dyDescent="0.45"/>
    <row r="719" ht="15.75" customHeight="1" x14ac:dyDescent="0.45"/>
    <row r="720" ht="15.75" customHeight="1" x14ac:dyDescent="0.45"/>
    <row r="721" ht="15.75" customHeight="1" x14ac:dyDescent="0.45"/>
    <row r="722" ht="15.75" customHeight="1" x14ac:dyDescent="0.45"/>
    <row r="723" ht="15.75" customHeight="1" x14ac:dyDescent="0.45"/>
    <row r="724" ht="15.75" customHeight="1" x14ac:dyDescent="0.45"/>
    <row r="725" ht="15.75" customHeight="1" x14ac:dyDescent="0.45"/>
    <row r="726" ht="15.75" customHeight="1" x14ac:dyDescent="0.45"/>
    <row r="727" ht="15.75" customHeight="1" x14ac:dyDescent="0.45"/>
    <row r="728" ht="15.75" customHeight="1" x14ac:dyDescent="0.45"/>
    <row r="729" ht="15.75" customHeight="1" x14ac:dyDescent="0.45"/>
    <row r="730" ht="15.75" customHeight="1" x14ac:dyDescent="0.45"/>
    <row r="731" ht="15.75" customHeight="1" x14ac:dyDescent="0.45"/>
    <row r="732" ht="15.75" customHeight="1" x14ac:dyDescent="0.45"/>
    <row r="733" ht="15.75" customHeight="1" x14ac:dyDescent="0.45"/>
    <row r="734" ht="15.75" customHeight="1" x14ac:dyDescent="0.45"/>
    <row r="735" ht="15.75" customHeight="1" x14ac:dyDescent="0.45"/>
    <row r="736" ht="15.75" customHeight="1" x14ac:dyDescent="0.45"/>
    <row r="737" ht="15.75" customHeight="1" x14ac:dyDescent="0.45"/>
    <row r="738" ht="15.75" customHeight="1" x14ac:dyDescent="0.45"/>
    <row r="739" ht="15.75" customHeight="1" x14ac:dyDescent="0.45"/>
    <row r="740" ht="15.75" customHeight="1" x14ac:dyDescent="0.45"/>
    <row r="741" ht="15.75" customHeight="1" x14ac:dyDescent="0.45"/>
    <row r="742" ht="15.75" customHeight="1" x14ac:dyDescent="0.45"/>
    <row r="743" ht="15.75" customHeight="1" x14ac:dyDescent="0.45"/>
    <row r="744" ht="15.75" customHeight="1" x14ac:dyDescent="0.45"/>
    <row r="745" ht="15.75" customHeight="1" x14ac:dyDescent="0.45"/>
    <row r="746" ht="15.75" customHeight="1" x14ac:dyDescent="0.45"/>
    <row r="747" ht="15.75" customHeight="1" x14ac:dyDescent="0.45"/>
    <row r="748" ht="15.75" customHeight="1" x14ac:dyDescent="0.45"/>
    <row r="749" ht="15.75" customHeight="1" x14ac:dyDescent="0.45"/>
    <row r="750" ht="15.75" customHeight="1" x14ac:dyDescent="0.45"/>
    <row r="751" ht="15.75" customHeight="1" x14ac:dyDescent="0.45"/>
    <row r="752" ht="15.75" customHeight="1" x14ac:dyDescent="0.45"/>
    <row r="753" ht="15.75" customHeight="1" x14ac:dyDescent="0.45"/>
    <row r="754" ht="15.75" customHeight="1" x14ac:dyDescent="0.45"/>
    <row r="755" ht="15.75" customHeight="1" x14ac:dyDescent="0.45"/>
    <row r="756" ht="15.75" customHeight="1" x14ac:dyDescent="0.45"/>
    <row r="757" ht="15.75" customHeight="1" x14ac:dyDescent="0.45"/>
    <row r="758" ht="15.75" customHeight="1" x14ac:dyDescent="0.45"/>
    <row r="759" ht="15.75" customHeight="1" x14ac:dyDescent="0.45"/>
    <row r="760" ht="15.75" customHeight="1" x14ac:dyDescent="0.45"/>
    <row r="761" ht="15.75" customHeight="1" x14ac:dyDescent="0.45"/>
    <row r="762" ht="15.75" customHeight="1" x14ac:dyDescent="0.45"/>
    <row r="763" ht="15.75" customHeight="1" x14ac:dyDescent="0.45"/>
    <row r="764" ht="15.75" customHeight="1" x14ac:dyDescent="0.45"/>
    <row r="765" ht="15.75" customHeight="1" x14ac:dyDescent="0.45"/>
    <row r="766" ht="15.75" customHeight="1" x14ac:dyDescent="0.45"/>
    <row r="767" ht="15.75" customHeight="1" x14ac:dyDescent="0.45"/>
    <row r="768" ht="15.75" customHeight="1" x14ac:dyDescent="0.45"/>
    <row r="769" ht="15.75" customHeight="1" x14ac:dyDescent="0.45"/>
    <row r="770" ht="15.75" customHeight="1" x14ac:dyDescent="0.45"/>
    <row r="771" ht="15.75" customHeight="1" x14ac:dyDescent="0.45"/>
    <row r="772" ht="15.75" customHeight="1" x14ac:dyDescent="0.45"/>
    <row r="773" ht="15.75" customHeight="1" x14ac:dyDescent="0.45"/>
    <row r="774" ht="15.75" customHeight="1" x14ac:dyDescent="0.45"/>
    <row r="775" ht="15.75" customHeight="1" x14ac:dyDescent="0.45"/>
    <row r="776" ht="15.75" customHeight="1" x14ac:dyDescent="0.45"/>
    <row r="777" ht="15.75" customHeight="1" x14ac:dyDescent="0.45"/>
    <row r="778" ht="15.75" customHeight="1" x14ac:dyDescent="0.45"/>
    <row r="779" ht="15.75" customHeight="1" x14ac:dyDescent="0.45"/>
    <row r="780" ht="15.75" customHeight="1" x14ac:dyDescent="0.45"/>
    <row r="781" ht="15.75" customHeight="1" x14ac:dyDescent="0.45"/>
    <row r="782" ht="15.75" customHeight="1" x14ac:dyDescent="0.45"/>
    <row r="783" ht="15.75" customHeight="1" x14ac:dyDescent="0.45"/>
    <row r="784" ht="15.75" customHeight="1" x14ac:dyDescent="0.45"/>
    <row r="785" ht="15.75" customHeight="1" x14ac:dyDescent="0.45"/>
    <row r="786" ht="15.75" customHeight="1" x14ac:dyDescent="0.45"/>
    <row r="787" ht="15.75" customHeight="1" x14ac:dyDescent="0.45"/>
    <row r="788" ht="15.75" customHeight="1" x14ac:dyDescent="0.45"/>
    <row r="789" ht="15.75" customHeight="1" x14ac:dyDescent="0.45"/>
    <row r="790" ht="15.75" customHeight="1" x14ac:dyDescent="0.45"/>
    <row r="791" ht="15.75" customHeight="1" x14ac:dyDescent="0.45"/>
    <row r="792" ht="15.75" customHeight="1" x14ac:dyDescent="0.45"/>
    <row r="793" ht="15.75" customHeight="1" x14ac:dyDescent="0.45"/>
    <row r="794" ht="15.75" customHeight="1" x14ac:dyDescent="0.45"/>
    <row r="795" ht="15.75" customHeight="1" x14ac:dyDescent="0.45"/>
    <row r="796" ht="15.75" customHeight="1" x14ac:dyDescent="0.45"/>
    <row r="797" ht="15.75" customHeight="1" x14ac:dyDescent="0.45"/>
    <row r="798" ht="15.75" customHeight="1" x14ac:dyDescent="0.45"/>
    <row r="799" ht="15.75" customHeight="1" x14ac:dyDescent="0.45"/>
    <row r="800" ht="15.75" customHeight="1" x14ac:dyDescent="0.45"/>
    <row r="801" ht="15.75" customHeight="1" x14ac:dyDescent="0.45"/>
    <row r="802" ht="15.75" customHeight="1" x14ac:dyDescent="0.45"/>
    <row r="803" ht="15.75" customHeight="1" x14ac:dyDescent="0.45"/>
    <row r="804" ht="15.75" customHeight="1" x14ac:dyDescent="0.45"/>
    <row r="805" ht="15.75" customHeight="1" x14ac:dyDescent="0.45"/>
    <row r="806" ht="15.75" customHeight="1" x14ac:dyDescent="0.45"/>
    <row r="807" ht="15.75" customHeight="1" x14ac:dyDescent="0.45"/>
    <row r="808" ht="15.75" customHeight="1" x14ac:dyDescent="0.45"/>
    <row r="809" ht="15.75" customHeight="1" x14ac:dyDescent="0.45"/>
    <row r="810" ht="15.75" customHeight="1" x14ac:dyDescent="0.45"/>
    <row r="811" ht="15.75" customHeight="1" x14ac:dyDescent="0.45"/>
    <row r="812" ht="15.75" customHeight="1" x14ac:dyDescent="0.45"/>
    <row r="813" ht="15.75" customHeight="1" x14ac:dyDescent="0.45"/>
    <row r="814" ht="15.75" customHeight="1" x14ac:dyDescent="0.45"/>
    <row r="815" ht="15.75" customHeight="1" x14ac:dyDescent="0.45"/>
    <row r="816" ht="15.75" customHeight="1" x14ac:dyDescent="0.45"/>
    <row r="817" ht="15.75" customHeight="1" x14ac:dyDescent="0.45"/>
    <row r="818" ht="15.75" customHeight="1" x14ac:dyDescent="0.45"/>
    <row r="819" ht="15.75" customHeight="1" x14ac:dyDescent="0.45"/>
    <row r="820" ht="15.75" customHeight="1" x14ac:dyDescent="0.45"/>
    <row r="821" ht="15.75" customHeight="1" x14ac:dyDescent="0.45"/>
    <row r="822" ht="15.75" customHeight="1" x14ac:dyDescent="0.45"/>
    <row r="823" ht="15.75" customHeight="1" x14ac:dyDescent="0.45"/>
    <row r="824" ht="15.75" customHeight="1" x14ac:dyDescent="0.45"/>
    <row r="825" ht="15.75" customHeight="1" x14ac:dyDescent="0.45"/>
    <row r="826" ht="15.75" customHeight="1" x14ac:dyDescent="0.45"/>
    <row r="827" ht="15.75" customHeight="1" x14ac:dyDescent="0.45"/>
    <row r="828" ht="15.75" customHeight="1" x14ac:dyDescent="0.45"/>
    <row r="829" ht="15.75" customHeight="1" x14ac:dyDescent="0.45"/>
    <row r="830" ht="15.75" customHeight="1" x14ac:dyDescent="0.45"/>
    <row r="831" ht="15.75" customHeight="1" x14ac:dyDescent="0.45"/>
    <row r="832" ht="15.75" customHeight="1" x14ac:dyDescent="0.45"/>
    <row r="833" ht="15.75" customHeight="1" x14ac:dyDescent="0.45"/>
    <row r="834" ht="15.75" customHeight="1" x14ac:dyDescent="0.45"/>
    <row r="835" ht="15.75" customHeight="1" x14ac:dyDescent="0.45"/>
    <row r="836" ht="15.75" customHeight="1" x14ac:dyDescent="0.45"/>
    <row r="837" ht="15.75" customHeight="1" x14ac:dyDescent="0.45"/>
    <row r="838" ht="15.75" customHeight="1" x14ac:dyDescent="0.45"/>
    <row r="839" ht="15.75" customHeight="1" x14ac:dyDescent="0.45"/>
    <row r="840" ht="15.75" customHeight="1" x14ac:dyDescent="0.45"/>
    <row r="841" ht="15.75" customHeight="1" x14ac:dyDescent="0.45"/>
    <row r="842" ht="15.75" customHeight="1" x14ac:dyDescent="0.45"/>
    <row r="843" ht="15.75" customHeight="1" x14ac:dyDescent="0.45"/>
    <row r="844" ht="15.75" customHeight="1" x14ac:dyDescent="0.45"/>
    <row r="845" ht="15.75" customHeight="1" x14ac:dyDescent="0.45"/>
    <row r="846" ht="15.75" customHeight="1" x14ac:dyDescent="0.45"/>
    <row r="847" ht="15.75" customHeight="1" x14ac:dyDescent="0.45"/>
    <row r="848" ht="15.75" customHeight="1" x14ac:dyDescent="0.45"/>
    <row r="849" ht="15.75" customHeight="1" x14ac:dyDescent="0.45"/>
    <row r="850" ht="15.75" customHeight="1" x14ac:dyDescent="0.45"/>
    <row r="851" ht="15.75" customHeight="1" x14ac:dyDescent="0.45"/>
    <row r="852" ht="15.75" customHeight="1" x14ac:dyDescent="0.45"/>
    <row r="853" ht="15.75" customHeight="1" x14ac:dyDescent="0.45"/>
    <row r="854" ht="15.75" customHeight="1" x14ac:dyDescent="0.45"/>
    <row r="855" ht="15.75" customHeight="1" x14ac:dyDescent="0.45"/>
    <row r="856" ht="15.75" customHeight="1" x14ac:dyDescent="0.45"/>
    <row r="857" ht="15.75" customHeight="1" x14ac:dyDescent="0.45"/>
    <row r="858" ht="15.75" customHeight="1" x14ac:dyDescent="0.45"/>
    <row r="859" ht="15.75" customHeight="1" x14ac:dyDescent="0.45"/>
    <row r="860" ht="15.75" customHeight="1" x14ac:dyDescent="0.45"/>
    <row r="861" ht="15.75" customHeight="1" x14ac:dyDescent="0.45"/>
    <row r="862" ht="15.75" customHeight="1" x14ac:dyDescent="0.45"/>
    <row r="863" ht="15.75" customHeight="1" x14ac:dyDescent="0.45"/>
    <row r="864" ht="15.75" customHeight="1" x14ac:dyDescent="0.45"/>
    <row r="865" ht="15.75" customHeight="1" x14ac:dyDescent="0.45"/>
    <row r="866" ht="15.75" customHeight="1" x14ac:dyDescent="0.45"/>
    <row r="867" ht="15.75" customHeight="1" x14ac:dyDescent="0.45"/>
    <row r="868" ht="15.75" customHeight="1" x14ac:dyDescent="0.45"/>
    <row r="869" ht="15.75" customHeight="1" x14ac:dyDescent="0.45"/>
    <row r="870" ht="15.75" customHeight="1" x14ac:dyDescent="0.45"/>
    <row r="871" ht="15.75" customHeight="1" x14ac:dyDescent="0.45"/>
    <row r="872" ht="15.75" customHeight="1" x14ac:dyDescent="0.45"/>
    <row r="873" ht="15.75" customHeight="1" x14ac:dyDescent="0.45"/>
    <row r="874" ht="15.75" customHeight="1" x14ac:dyDescent="0.45"/>
    <row r="875" ht="15.75" customHeight="1" x14ac:dyDescent="0.45"/>
    <row r="876" ht="15.75" customHeight="1" x14ac:dyDescent="0.45"/>
    <row r="877" ht="15.75" customHeight="1" x14ac:dyDescent="0.45"/>
    <row r="878" ht="15.75" customHeight="1" x14ac:dyDescent="0.45"/>
    <row r="879" ht="15.75" customHeight="1" x14ac:dyDescent="0.45"/>
    <row r="880" ht="15.75" customHeight="1" x14ac:dyDescent="0.45"/>
    <row r="881" ht="15.75" customHeight="1" x14ac:dyDescent="0.45"/>
    <row r="882" ht="15.75" customHeight="1" x14ac:dyDescent="0.45"/>
    <row r="883" ht="15.75" customHeight="1" x14ac:dyDescent="0.45"/>
    <row r="884" ht="15.75" customHeight="1" x14ac:dyDescent="0.45"/>
    <row r="885" ht="15.75" customHeight="1" x14ac:dyDescent="0.45"/>
    <row r="886" ht="15.75" customHeight="1" x14ac:dyDescent="0.45"/>
    <row r="887" ht="15.75" customHeight="1" x14ac:dyDescent="0.45"/>
    <row r="888" ht="15.75" customHeight="1" x14ac:dyDescent="0.45"/>
    <row r="889" ht="15.75" customHeight="1" x14ac:dyDescent="0.45"/>
    <row r="890" ht="15.75" customHeight="1" x14ac:dyDescent="0.45"/>
    <row r="891" ht="15.75" customHeight="1" x14ac:dyDescent="0.45"/>
    <row r="892" ht="15.75" customHeight="1" x14ac:dyDescent="0.45"/>
    <row r="893" ht="15.75" customHeight="1" x14ac:dyDescent="0.45"/>
    <row r="894" ht="15.75" customHeight="1" x14ac:dyDescent="0.45"/>
    <row r="895" ht="15.75" customHeight="1" x14ac:dyDescent="0.45"/>
    <row r="896" ht="15.75" customHeight="1" x14ac:dyDescent="0.45"/>
    <row r="897" ht="15.75" customHeight="1" x14ac:dyDescent="0.45"/>
    <row r="898" ht="15.75" customHeight="1" x14ac:dyDescent="0.45"/>
    <row r="899" ht="15.75" customHeight="1" x14ac:dyDescent="0.45"/>
    <row r="900" ht="15.75" customHeight="1" x14ac:dyDescent="0.45"/>
    <row r="901" ht="15.75" customHeight="1" x14ac:dyDescent="0.45"/>
    <row r="902" ht="15.75" customHeight="1" x14ac:dyDescent="0.45"/>
    <row r="903" ht="15.75" customHeight="1" x14ac:dyDescent="0.45"/>
    <row r="904" ht="15.75" customHeight="1" x14ac:dyDescent="0.45"/>
    <row r="905" ht="15.75" customHeight="1" x14ac:dyDescent="0.45"/>
    <row r="906" ht="15.75" customHeight="1" x14ac:dyDescent="0.45"/>
    <row r="907" ht="15.75" customHeight="1" x14ac:dyDescent="0.45"/>
    <row r="908" ht="15.75" customHeight="1" x14ac:dyDescent="0.45"/>
    <row r="909" ht="15.75" customHeight="1" x14ac:dyDescent="0.45"/>
    <row r="910" ht="15.75" customHeight="1" x14ac:dyDescent="0.45"/>
    <row r="911" ht="15.75" customHeight="1" x14ac:dyDescent="0.45"/>
    <row r="912" ht="15.75" customHeight="1" x14ac:dyDescent="0.45"/>
    <row r="913" ht="15.75" customHeight="1" x14ac:dyDescent="0.45"/>
    <row r="914" ht="15.75" customHeight="1" x14ac:dyDescent="0.45"/>
    <row r="915" ht="15.75" customHeight="1" x14ac:dyDescent="0.45"/>
    <row r="916" ht="15.75" customHeight="1" x14ac:dyDescent="0.45"/>
    <row r="917" ht="15.75" customHeight="1" x14ac:dyDescent="0.45"/>
    <row r="918" ht="15.75" customHeight="1" x14ac:dyDescent="0.45"/>
    <row r="919" ht="15.75" customHeight="1" x14ac:dyDescent="0.45"/>
    <row r="920" ht="15.75" customHeight="1" x14ac:dyDescent="0.45"/>
    <row r="921" ht="15.75" customHeight="1" x14ac:dyDescent="0.45"/>
    <row r="922" ht="15.75" customHeight="1" x14ac:dyDescent="0.45"/>
    <row r="923" ht="15.75" customHeight="1" x14ac:dyDescent="0.45"/>
    <row r="924" ht="15.75" customHeight="1" x14ac:dyDescent="0.45"/>
    <row r="925" ht="15.75" customHeight="1" x14ac:dyDescent="0.45"/>
    <row r="926" ht="15.75" customHeight="1" x14ac:dyDescent="0.45"/>
    <row r="927" ht="15.75" customHeight="1" x14ac:dyDescent="0.45"/>
    <row r="928" ht="15.75" customHeight="1" x14ac:dyDescent="0.45"/>
    <row r="929" ht="15.75" customHeight="1" x14ac:dyDescent="0.45"/>
    <row r="930" ht="15.75" customHeight="1" x14ac:dyDescent="0.45"/>
    <row r="931" ht="15.75" customHeight="1" x14ac:dyDescent="0.45"/>
    <row r="932" ht="15.75" customHeight="1" x14ac:dyDescent="0.45"/>
    <row r="933" ht="15.75" customHeight="1" x14ac:dyDescent="0.45"/>
    <row r="934" ht="15.75" customHeight="1" x14ac:dyDescent="0.45"/>
    <row r="935" ht="15.75" customHeight="1" x14ac:dyDescent="0.45"/>
    <row r="936" ht="15.75" customHeight="1" x14ac:dyDescent="0.45"/>
    <row r="937" ht="15.75" customHeight="1" x14ac:dyDescent="0.45"/>
    <row r="938" ht="15.75" customHeight="1" x14ac:dyDescent="0.45"/>
    <row r="939" ht="15.75" customHeight="1" x14ac:dyDescent="0.45"/>
    <row r="940" ht="15.75" customHeight="1" x14ac:dyDescent="0.45"/>
    <row r="941" ht="15.75" customHeight="1" x14ac:dyDescent="0.45"/>
    <row r="942" ht="15.75" customHeight="1" x14ac:dyDescent="0.45"/>
    <row r="943" ht="15.75" customHeight="1" x14ac:dyDescent="0.45"/>
    <row r="944" ht="15.75" customHeight="1" x14ac:dyDescent="0.45"/>
    <row r="945" ht="15.75" customHeight="1" x14ac:dyDescent="0.45"/>
    <row r="946" ht="15.75" customHeight="1" x14ac:dyDescent="0.45"/>
    <row r="947" ht="15.75" customHeight="1" x14ac:dyDescent="0.45"/>
    <row r="948" ht="15.75" customHeight="1" x14ac:dyDescent="0.45"/>
    <row r="949" ht="15.75" customHeight="1" x14ac:dyDescent="0.45"/>
    <row r="950" ht="15.75" customHeight="1" x14ac:dyDescent="0.45"/>
    <row r="951" ht="15.75" customHeight="1" x14ac:dyDescent="0.45"/>
    <row r="952" ht="15.75" customHeight="1" x14ac:dyDescent="0.45"/>
    <row r="953" ht="15.75" customHeight="1" x14ac:dyDescent="0.45"/>
    <row r="954" ht="15.75" customHeight="1" x14ac:dyDescent="0.45"/>
    <row r="955" ht="15.75" customHeight="1" x14ac:dyDescent="0.45"/>
    <row r="956" ht="15.75" customHeight="1" x14ac:dyDescent="0.45"/>
    <row r="957" ht="15.75" customHeight="1" x14ac:dyDescent="0.45"/>
    <row r="958" ht="15.75" customHeight="1" x14ac:dyDescent="0.45"/>
    <row r="959" ht="15.75" customHeight="1" x14ac:dyDescent="0.45"/>
    <row r="960" ht="15.75" customHeight="1" x14ac:dyDescent="0.45"/>
    <row r="961" ht="15.75" customHeight="1" x14ac:dyDescent="0.45"/>
    <row r="962" ht="15.75" customHeight="1" x14ac:dyDescent="0.45"/>
    <row r="963" ht="15.75" customHeight="1" x14ac:dyDescent="0.45"/>
    <row r="964" ht="15.75" customHeight="1" x14ac:dyDescent="0.45"/>
    <row r="965" ht="15.75" customHeight="1" x14ac:dyDescent="0.45"/>
    <row r="966" ht="15.75" customHeight="1" x14ac:dyDescent="0.45"/>
    <row r="967" ht="15.75" customHeight="1" x14ac:dyDescent="0.45"/>
    <row r="968" ht="15.75" customHeight="1" x14ac:dyDescent="0.45"/>
    <row r="969" ht="15.75" customHeight="1" x14ac:dyDescent="0.45"/>
    <row r="970" ht="15.75" customHeight="1" x14ac:dyDescent="0.45"/>
    <row r="971" ht="15.75" customHeight="1" x14ac:dyDescent="0.45"/>
    <row r="972" ht="15.75" customHeight="1" x14ac:dyDescent="0.45"/>
    <row r="973" ht="15.75" customHeight="1" x14ac:dyDescent="0.45"/>
    <row r="974" ht="15.75" customHeight="1" x14ac:dyDescent="0.45"/>
    <row r="975" ht="15.75" customHeight="1" x14ac:dyDescent="0.45"/>
    <row r="976" ht="15.75" customHeight="1" x14ac:dyDescent="0.45"/>
    <row r="977" ht="15.75" customHeight="1" x14ac:dyDescent="0.45"/>
    <row r="978" ht="15.75" customHeight="1" x14ac:dyDescent="0.45"/>
    <row r="979" ht="15.75" customHeight="1" x14ac:dyDescent="0.45"/>
    <row r="980" ht="15.75" customHeight="1" x14ac:dyDescent="0.45"/>
    <row r="981" ht="15.75" customHeight="1" x14ac:dyDescent="0.45"/>
    <row r="982" ht="15.75" customHeight="1" x14ac:dyDescent="0.45"/>
    <row r="983" ht="15.75" customHeight="1" x14ac:dyDescent="0.45"/>
    <row r="984" ht="15.75" customHeight="1" x14ac:dyDescent="0.45"/>
    <row r="985" ht="15.75" customHeight="1" x14ac:dyDescent="0.45"/>
    <row r="986" ht="15.75" customHeight="1" x14ac:dyDescent="0.45"/>
    <row r="987" ht="15.75" customHeight="1" x14ac:dyDescent="0.45"/>
    <row r="988" ht="15.75" customHeight="1" x14ac:dyDescent="0.45"/>
    <row r="989" ht="15.75" customHeight="1" x14ac:dyDescent="0.45"/>
    <row r="990" ht="15.75" customHeight="1" x14ac:dyDescent="0.45"/>
    <row r="991" ht="15.75" customHeight="1" x14ac:dyDescent="0.45"/>
    <row r="992" ht="15.75" customHeight="1" x14ac:dyDescent="0.45"/>
    <row r="993" ht="15.75" customHeight="1" x14ac:dyDescent="0.45"/>
    <row r="994" ht="15.75" customHeight="1" x14ac:dyDescent="0.45"/>
    <row r="995" ht="15.75" customHeight="1" x14ac:dyDescent="0.45"/>
    <row r="996" ht="15.75" customHeight="1" x14ac:dyDescent="0.45"/>
    <row r="997" ht="15.75" customHeight="1" x14ac:dyDescent="0.45"/>
    <row r="998" ht="15.75" customHeight="1" x14ac:dyDescent="0.45"/>
    <row r="999" ht="15.75" customHeight="1" x14ac:dyDescent="0.45"/>
    <row r="1000" ht="15.75" customHeight="1" x14ac:dyDescent="0.45"/>
  </sheetData>
  <mergeCells count="451">
    <mergeCell ref="C147:C148"/>
    <mergeCell ref="C149:C150"/>
    <mergeCell ref="C151:C152"/>
    <mergeCell ref="C153:C154"/>
    <mergeCell ref="B132:B157"/>
    <mergeCell ref="B160:B163"/>
    <mergeCell ref="B164:B165"/>
    <mergeCell ref="B166:B173"/>
    <mergeCell ref="B61:B72"/>
    <mergeCell ref="B73:B80"/>
    <mergeCell ref="B83:B113"/>
    <mergeCell ref="B114:B121"/>
    <mergeCell ref="B124:B131"/>
    <mergeCell ref="C144:C145"/>
    <mergeCell ref="C155:C156"/>
    <mergeCell ref="C138:C139"/>
    <mergeCell ref="D138:E138"/>
    <mergeCell ref="D139:E139"/>
    <mergeCell ref="C140:C141"/>
    <mergeCell ref="D140:E140"/>
    <mergeCell ref="D141:E141"/>
    <mergeCell ref="C142:C143"/>
    <mergeCell ref="D142:E142"/>
    <mergeCell ref="D143:E143"/>
    <mergeCell ref="D115:E115"/>
    <mergeCell ref="D116:E116"/>
    <mergeCell ref="C112:C113"/>
    <mergeCell ref="D112:D113"/>
    <mergeCell ref="E112:F112"/>
    <mergeCell ref="E113:F113"/>
    <mergeCell ref="D114:E114"/>
    <mergeCell ref="C115:C116"/>
    <mergeCell ref="F115:F116"/>
    <mergeCell ref="D110:D111"/>
    <mergeCell ref="E110:F110"/>
    <mergeCell ref="E111:F111"/>
    <mergeCell ref="C106:C107"/>
    <mergeCell ref="D106:D107"/>
    <mergeCell ref="E106:F106"/>
    <mergeCell ref="C108:C109"/>
    <mergeCell ref="D108:D109"/>
    <mergeCell ref="E108:F108"/>
    <mergeCell ref="C110:C111"/>
    <mergeCell ref="D96:D97"/>
    <mergeCell ref="C98:C99"/>
    <mergeCell ref="D98:D99"/>
    <mergeCell ref="E98:F98"/>
    <mergeCell ref="D100:D101"/>
    <mergeCell ref="E101:F101"/>
    <mergeCell ref="E104:F104"/>
    <mergeCell ref="E105:F105"/>
    <mergeCell ref="C100:C101"/>
    <mergeCell ref="C102:C103"/>
    <mergeCell ref="D102:D103"/>
    <mergeCell ref="E102:F102"/>
    <mergeCell ref="E103:F103"/>
    <mergeCell ref="C104:C105"/>
    <mergeCell ref="D104:D105"/>
    <mergeCell ref="E87:F87"/>
    <mergeCell ref="D144:E144"/>
    <mergeCell ref="D145:E145"/>
    <mergeCell ref="D147:E147"/>
    <mergeCell ref="D148:E148"/>
    <mergeCell ref="C117:C118"/>
    <mergeCell ref="D117:E117"/>
    <mergeCell ref="F117:F118"/>
    <mergeCell ref="D118:E118"/>
    <mergeCell ref="C119:C120"/>
    <mergeCell ref="D119:E119"/>
    <mergeCell ref="F119:F120"/>
    <mergeCell ref="E96:F96"/>
    <mergeCell ref="E97:F97"/>
    <mergeCell ref="E88:F88"/>
    <mergeCell ref="E89:F89"/>
    <mergeCell ref="E90:F90"/>
    <mergeCell ref="E92:F92"/>
    <mergeCell ref="E93:F93"/>
    <mergeCell ref="E94:F94"/>
    <mergeCell ref="E95:F95"/>
    <mergeCell ref="E99:F99"/>
    <mergeCell ref="E100:F100"/>
    <mergeCell ref="C96:C97"/>
    <mergeCell ref="C136:C137"/>
    <mergeCell ref="D69:F69"/>
    <mergeCell ref="D71:F71"/>
    <mergeCell ref="D58:F58"/>
    <mergeCell ref="D59:F59"/>
    <mergeCell ref="D61:F61"/>
    <mergeCell ref="D62:F62"/>
    <mergeCell ref="D63:F63"/>
    <mergeCell ref="D64:F64"/>
    <mergeCell ref="D72:F72"/>
    <mergeCell ref="D73:F73"/>
    <mergeCell ref="D74:F74"/>
    <mergeCell ref="D75:F75"/>
    <mergeCell ref="D76:F76"/>
    <mergeCell ref="D77:F77"/>
    <mergeCell ref="D78:F78"/>
    <mergeCell ref="D79:F79"/>
    <mergeCell ref="E85:F85"/>
    <mergeCell ref="E86:F86"/>
    <mergeCell ref="D80:F80"/>
    <mergeCell ref="E83:F83"/>
    <mergeCell ref="C84:C85"/>
    <mergeCell ref="D84:D85"/>
    <mergeCell ref="E84:F84"/>
    <mergeCell ref="F149:J149"/>
    <mergeCell ref="D150:E150"/>
    <mergeCell ref="F150:J150"/>
    <mergeCell ref="F151:J151"/>
    <mergeCell ref="K151:K152"/>
    <mergeCell ref="K153:K154"/>
    <mergeCell ref="K155:K156"/>
    <mergeCell ref="K136:K137"/>
    <mergeCell ref="K138:K139"/>
    <mergeCell ref="K140:K141"/>
    <mergeCell ref="K142:K143"/>
    <mergeCell ref="K144:K145"/>
    <mergeCell ref="K147:K148"/>
    <mergeCell ref="K149:K150"/>
    <mergeCell ref="D136:E136"/>
    <mergeCell ref="D137:E137"/>
    <mergeCell ref="D149:E149"/>
    <mergeCell ref="D151:E151"/>
    <mergeCell ref="D153:E153"/>
    <mergeCell ref="D155:E155"/>
    <mergeCell ref="K106:K107"/>
    <mergeCell ref="G108:G109"/>
    <mergeCell ref="C133:K133"/>
    <mergeCell ref="F134:J134"/>
    <mergeCell ref="K134:K135"/>
    <mergeCell ref="F135:J135"/>
    <mergeCell ref="F136:J136"/>
    <mergeCell ref="F137:J137"/>
    <mergeCell ref="F138:J138"/>
    <mergeCell ref="E107:F107"/>
    <mergeCell ref="E109:F109"/>
    <mergeCell ref="J108:J109"/>
    <mergeCell ref="K108:K109"/>
    <mergeCell ref="C122:K122"/>
    <mergeCell ref="C123:K123"/>
    <mergeCell ref="C124:G126"/>
    <mergeCell ref="C127:G131"/>
    <mergeCell ref="F132:J132"/>
    <mergeCell ref="D120:E120"/>
    <mergeCell ref="C121:F121"/>
    <mergeCell ref="D132:E132"/>
    <mergeCell ref="C134:C135"/>
    <mergeCell ref="D134:E134"/>
    <mergeCell ref="D135:E135"/>
    <mergeCell ref="E171:K171"/>
    <mergeCell ref="E172:K172"/>
    <mergeCell ref="E173:K173"/>
    <mergeCell ref="B176:H176"/>
    <mergeCell ref="E161:G161"/>
    <mergeCell ref="E162:K162"/>
    <mergeCell ref="E163:K163"/>
    <mergeCell ref="E164:K164"/>
    <mergeCell ref="E165:K165"/>
    <mergeCell ref="E166:K166"/>
    <mergeCell ref="E167:K167"/>
    <mergeCell ref="C168:D168"/>
    <mergeCell ref="C169:D169"/>
    <mergeCell ref="C170:D170"/>
    <mergeCell ref="C171:D171"/>
    <mergeCell ref="C172:D172"/>
    <mergeCell ref="C173:D173"/>
    <mergeCell ref="C161:D161"/>
    <mergeCell ref="C162:D162"/>
    <mergeCell ref="C163:D163"/>
    <mergeCell ref="C164:D164"/>
    <mergeCell ref="C165:D165"/>
    <mergeCell ref="C166:D166"/>
    <mergeCell ref="C167:D167"/>
    <mergeCell ref="C157:J157"/>
    <mergeCell ref="B158:K158"/>
    <mergeCell ref="B159:K159"/>
    <mergeCell ref="E160:K160"/>
    <mergeCell ref="H161:I161"/>
    <mergeCell ref="J161:K161"/>
    <mergeCell ref="E168:K168"/>
    <mergeCell ref="E169:K169"/>
    <mergeCell ref="E170:K170"/>
    <mergeCell ref="C160:D160"/>
    <mergeCell ref="E91:F91"/>
    <mergeCell ref="D152:E152"/>
    <mergeCell ref="F152:J152"/>
    <mergeCell ref="F153:J153"/>
    <mergeCell ref="D154:E154"/>
    <mergeCell ref="F154:J154"/>
    <mergeCell ref="F155:J155"/>
    <mergeCell ref="D156:E156"/>
    <mergeCell ref="F156:J156"/>
    <mergeCell ref="G104:G105"/>
    <mergeCell ref="G106:G107"/>
    <mergeCell ref="H106:H107"/>
    <mergeCell ref="I106:I107"/>
    <mergeCell ref="J106:J107"/>
    <mergeCell ref="F139:J139"/>
    <mergeCell ref="F140:J140"/>
    <mergeCell ref="F141:J141"/>
    <mergeCell ref="F142:J142"/>
    <mergeCell ref="F143:J143"/>
    <mergeCell ref="F144:J144"/>
    <mergeCell ref="F145:J145"/>
    <mergeCell ref="C146:K146"/>
    <mergeCell ref="F147:J147"/>
    <mergeCell ref="F148:J148"/>
    <mergeCell ref="C94:C95"/>
    <mergeCell ref="D94:D95"/>
    <mergeCell ref="C86:C87"/>
    <mergeCell ref="C88:C89"/>
    <mergeCell ref="D88:D89"/>
    <mergeCell ref="C90:C91"/>
    <mergeCell ref="D90:D91"/>
    <mergeCell ref="C92:C93"/>
    <mergeCell ref="D92:D93"/>
    <mergeCell ref="D86:D87"/>
    <mergeCell ref="I88:I89"/>
    <mergeCell ref="J88:J89"/>
    <mergeCell ref="G84:G85"/>
    <mergeCell ref="G86:G87"/>
    <mergeCell ref="H86:H87"/>
    <mergeCell ref="I86:I87"/>
    <mergeCell ref="J86:J87"/>
    <mergeCell ref="K86:K87"/>
    <mergeCell ref="H88:H89"/>
    <mergeCell ref="K88:K89"/>
    <mergeCell ref="I55:I56"/>
    <mergeCell ref="J55:J56"/>
    <mergeCell ref="K55:K56"/>
    <mergeCell ref="D57:F57"/>
    <mergeCell ref="G57:G58"/>
    <mergeCell ref="H57:H58"/>
    <mergeCell ref="I57:I58"/>
    <mergeCell ref="J57:J58"/>
    <mergeCell ref="K57:K58"/>
    <mergeCell ref="C33:K33"/>
    <mergeCell ref="C34:K34"/>
    <mergeCell ref="C35:K35"/>
    <mergeCell ref="B36:B45"/>
    <mergeCell ref="C36:C37"/>
    <mergeCell ref="C38:C39"/>
    <mergeCell ref="C40:C41"/>
    <mergeCell ref="C42:C43"/>
    <mergeCell ref="C44:C45"/>
    <mergeCell ref="D45:K45"/>
    <mergeCell ref="C24:K24"/>
    <mergeCell ref="C25:K25"/>
    <mergeCell ref="C26:K26"/>
    <mergeCell ref="C27:K27"/>
    <mergeCell ref="C28:K28"/>
    <mergeCell ref="C29:K29"/>
    <mergeCell ref="C30:K30"/>
    <mergeCell ref="C31:K31"/>
    <mergeCell ref="C32:K32"/>
    <mergeCell ref="C18:F18"/>
    <mergeCell ref="G18:H18"/>
    <mergeCell ref="I18:K19"/>
    <mergeCell ref="C19:F19"/>
    <mergeCell ref="G19:H19"/>
    <mergeCell ref="C20:K20"/>
    <mergeCell ref="C21:K21"/>
    <mergeCell ref="C22:K22"/>
    <mergeCell ref="C23:K23"/>
    <mergeCell ref="C11:I11"/>
    <mergeCell ref="J11:K11"/>
    <mergeCell ref="C12:K13"/>
    <mergeCell ref="C14:K14"/>
    <mergeCell ref="C15:K15"/>
    <mergeCell ref="C16:F16"/>
    <mergeCell ref="G16:H16"/>
    <mergeCell ref="I16:K16"/>
    <mergeCell ref="C17:F17"/>
    <mergeCell ref="G17:H17"/>
    <mergeCell ref="I17:K17"/>
    <mergeCell ref="B2:K2"/>
    <mergeCell ref="B3:K3"/>
    <mergeCell ref="B4:K4"/>
    <mergeCell ref="B5:K5"/>
    <mergeCell ref="C6:K6"/>
    <mergeCell ref="C7:K7"/>
    <mergeCell ref="C8:K8"/>
    <mergeCell ref="C9:K9"/>
    <mergeCell ref="C10:I10"/>
    <mergeCell ref="J10:K10"/>
    <mergeCell ref="J114:K114"/>
    <mergeCell ref="J115:K120"/>
    <mergeCell ref="G117:I117"/>
    <mergeCell ref="G118:I118"/>
    <mergeCell ref="G119:I120"/>
    <mergeCell ref="G121:K121"/>
    <mergeCell ref="D43:K43"/>
    <mergeCell ref="D44:K44"/>
    <mergeCell ref="D36:K36"/>
    <mergeCell ref="D37:K37"/>
    <mergeCell ref="D38:K38"/>
    <mergeCell ref="D39:K39"/>
    <mergeCell ref="D40:K40"/>
    <mergeCell ref="D41:K41"/>
    <mergeCell ref="D42:K42"/>
    <mergeCell ref="I49:I50"/>
    <mergeCell ref="J49:J50"/>
    <mergeCell ref="D49:F49"/>
    <mergeCell ref="D50:F50"/>
    <mergeCell ref="G49:G50"/>
    <mergeCell ref="G51:G52"/>
    <mergeCell ref="H51:H52"/>
    <mergeCell ref="I51:I52"/>
    <mergeCell ref="J51:J52"/>
    <mergeCell ref="J102:J103"/>
    <mergeCell ref="K102:K103"/>
    <mergeCell ref="J104:J105"/>
    <mergeCell ref="K104:K105"/>
    <mergeCell ref="G96:G97"/>
    <mergeCell ref="G98:G99"/>
    <mergeCell ref="H98:H99"/>
    <mergeCell ref="I98:I99"/>
    <mergeCell ref="J98:J99"/>
    <mergeCell ref="K98:K99"/>
    <mergeCell ref="G100:G101"/>
    <mergeCell ref="H100:H101"/>
    <mergeCell ref="I100:I101"/>
    <mergeCell ref="G102:G103"/>
    <mergeCell ref="H102:H103"/>
    <mergeCell ref="I102:I103"/>
    <mergeCell ref="H104:H105"/>
    <mergeCell ref="I104:I105"/>
    <mergeCell ref="G114:I114"/>
    <mergeCell ref="G115:I116"/>
    <mergeCell ref="J92:J93"/>
    <mergeCell ref="K92:K93"/>
    <mergeCell ref="J94:J95"/>
    <mergeCell ref="K94:K95"/>
    <mergeCell ref="J96:J97"/>
    <mergeCell ref="K96:K97"/>
    <mergeCell ref="G88:G89"/>
    <mergeCell ref="G90:G91"/>
    <mergeCell ref="H90:H91"/>
    <mergeCell ref="I90:I91"/>
    <mergeCell ref="J90:J91"/>
    <mergeCell ref="K90:K91"/>
    <mergeCell ref="G92:G93"/>
    <mergeCell ref="H92:H93"/>
    <mergeCell ref="I92:I93"/>
    <mergeCell ref="G94:G95"/>
    <mergeCell ref="H94:H95"/>
    <mergeCell ref="I94:I95"/>
    <mergeCell ref="H96:H97"/>
    <mergeCell ref="I96:I97"/>
    <mergeCell ref="J100:J101"/>
    <mergeCell ref="K100:K101"/>
    <mergeCell ref="H108:H109"/>
    <mergeCell ref="I108:I109"/>
    <mergeCell ref="G110:G111"/>
    <mergeCell ref="H110:H111"/>
    <mergeCell ref="I110:I111"/>
    <mergeCell ref="J110:J111"/>
    <mergeCell ref="K110:K111"/>
    <mergeCell ref="G112:G113"/>
    <mergeCell ref="H112:H113"/>
    <mergeCell ref="I112:I113"/>
    <mergeCell ref="J112:J113"/>
    <mergeCell ref="K112:K113"/>
    <mergeCell ref="J84:J85"/>
    <mergeCell ref="K84:K85"/>
    <mergeCell ref="H77:H78"/>
    <mergeCell ref="H79:H80"/>
    <mergeCell ref="I79:I80"/>
    <mergeCell ref="J79:J80"/>
    <mergeCell ref="K79:K80"/>
    <mergeCell ref="H84:H85"/>
    <mergeCell ref="I84:I85"/>
    <mergeCell ref="G61:G62"/>
    <mergeCell ref="H61:H62"/>
    <mergeCell ref="G63:G64"/>
    <mergeCell ref="H63:H64"/>
    <mergeCell ref="H65:H66"/>
    <mergeCell ref="J73:J74"/>
    <mergeCell ref="K73:K74"/>
    <mergeCell ref="H67:H68"/>
    <mergeCell ref="H71:H72"/>
    <mergeCell ref="I71:I72"/>
    <mergeCell ref="J71:J72"/>
    <mergeCell ref="K71:K72"/>
    <mergeCell ref="H73:H74"/>
    <mergeCell ref="I73:I74"/>
    <mergeCell ref="G65:G66"/>
    <mergeCell ref="G67:G68"/>
    <mergeCell ref="G71:G72"/>
    <mergeCell ref="G73:G74"/>
    <mergeCell ref="D65:F65"/>
    <mergeCell ref="D66:F66"/>
    <mergeCell ref="D70:F70"/>
    <mergeCell ref="B81:K81"/>
    <mergeCell ref="B82:K82"/>
    <mergeCell ref="D67:F67"/>
    <mergeCell ref="D68:F68"/>
    <mergeCell ref="G69:G70"/>
    <mergeCell ref="H69:H70"/>
    <mergeCell ref="I69:I70"/>
    <mergeCell ref="J69:J70"/>
    <mergeCell ref="K69:K70"/>
    <mergeCell ref="H75:H76"/>
    <mergeCell ref="I75:I76"/>
    <mergeCell ref="J75:J76"/>
    <mergeCell ref="K75:K76"/>
    <mergeCell ref="I77:I78"/>
    <mergeCell ref="J77:J78"/>
    <mergeCell ref="K77:K78"/>
    <mergeCell ref="G75:G76"/>
    <mergeCell ref="G77:G78"/>
    <mergeCell ref="G79:G80"/>
    <mergeCell ref="I63:I64"/>
    <mergeCell ref="I65:I66"/>
    <mergeCell ref="J65:J66"/>
    <mergeCell ref="K65:K66"/>
    <mergeCell ref="I67:I68"/>
    <mergeCell ref="J67:J68"/>
    <mergeCell ref="K67:K68"/>
    <mergeCell ref="I59:I60"/>
    <mergeCell ref="J59:J60"/>
    <mergeCell ref="I61:I62"/>
    <mergeCell ref="J61:J62"/>
    <mergeCell ref="K61:K62"/>
    <mergeCell ref="J63:J64"/>
    <mergeCell ref="K63:K64"/>
    <mergeCell ref="D51:F51"/>
    <mergeCell ref="D54:F54"/>
    <mergeCell ref="K59:K60"/>
    <mergeCell ref="D60:F60"/>
    <mergeCell ref="B46:K46"/>
    <mergeCell ref="B47:K47"/>
    <mergeCell ref="B48:B60"/>
    <mergeCell ref="C48:F48"/>
    <mergeCell ref="H49:H50"/>
    <mergeCell ref="K49:K50"/>
    <mergeCell ref="K53:K54"/>
    <mergeCell ref="G59:G60"/>
    <mergeCell ref="H59:H60"/>
    <mergeCell ref="K51:K52"/>
    <mergeCell ref="G53:G54"/>
    <mergeCell ref="H53:H54"/>
    <mergeCell ref="I53:I54"/>
    <mergeCell ref="J53:J54"/>
    <mergeCell ref="D52:F52"/>
    <mergeCell ref="D53:F53"/>
    <mergeCell ref="D55:F55"/>
    <mergeCell ref="G55:G56"/>
    <mergeCell ref="D56:F56"/>
    <mergeCell ref="H55:H56"/>
  </mergeCells>
  <hyperlinks>
    <hyperlink ref="E161" r:id="rId1" xr:uid="{00000000-0004-0000-0000-000000000000}"/>
  </hyperlinks>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HUK 201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çisem özkal</cp:lastModifiedBy>
  <dcterms:created xsi:type="dcterms:W3CDTF">2025-06-28T09:50:44Z</dcterms:created>
  <dcterms:modified xsi:type="dcterms:W3CDTF">2025-06-28T09:50:44Z</dcterms:modified>
</cp:coreProperties>
</file>