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SUS\Desktop\"/>
    </mc:Choice>
  </mc:AlternateContent>
  <xr:revisionPtr revIDLastSave="0" documentId="8_{2954B6DA-0786-42DA-8CF0-F3D87CA2000F}" xr6:coauthVersionLast="47" xr6:coauthVersionMax="47" xr10:uidLastSave="{00000000-0000-0000-0000-000000000000}"/>
  <bookViews>
    <workbookView xWindow="-98" yWindow="-98" windowWidth="21795" windowHeight="13096" xr2:uid="{00000000-000D-0000-FFFF-FFFF00000000}"/>
  </bookViews>
  <sheets>
    <sheet name="HUK 207" sheetId="1" r:id="rId1"/>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5" i="1" l="1"/>
  <c r="E173" i="1"/>
  <c r="E171" i="1"/>
  <c r="E169" i="1"/>
  <c r="E165" i="1"/>
  <c r="F154" i="1"/>
  <c r="C127" i="1"/>
  <c r="C123" i="1"/>
  <c r="E113" i="1"/>
  <c r="E111" i="1"/>
  <c r="E109" i="1"/>
  <c r="E107" i="1"/>
  <c r="E105" i="1"/>
  <c r="E103" i="1"/>
  <c r="E101" i="1"/>
  <c r="E99" i="1"/>
  <c r="E97" i="1"/>
  <c r="E95" i="1"/>
  <c r="E93" i="1"/>
  <c r="E91" i="1"/>
  <c r="E89" i="1"/>
  <c r="E87" i="1"/>
  <c r="E85" i="1"/>
  <c r="D80" i="1"/>
  <c r="D78" i="1"/>
  <c r="D76" i="1"/>
  <c r="D74" i="1"/>
  <c r="D72" i="1"/>
  <c r="D70" i="1"/>
  <c r="D68" i="1"/>
  <c r="D66" i="1"/>
  <c r="D64" i="1"/>
  <c r="D62" i="1"/>
  <c r="D60" i="1"/>
  <c r="D58" i="1"/>
  <c r="D56" i="1"/>
  <c r="D54" i="1"/>
  <c r="D52" i="1"/>
  <c r="D50" i="1"/>
  <c r="D45" i="1"/>
  <c r="D43" i="1"/>
  <c r="D41" i="1"/>
  <c r="D39" i="1"/>
  <c r="D37" i="1"/>
  <c r="C35" i="1"/>
  <c r="C33" i="1"/>
  <c r="C31" i="1"/>
  <c r="C29" i="1"/>
  <c r="C27" i="1"/>
  <c r="C25" i="1"/>
  <c r="C17" i="1"/>
  <c r="C15" i="1"/>
  <c r="C11" i="1"/>
  <c r="C9" i="1"/>
  <c r="C7" i="1"/>
</calcChain>
</file>

<file path=xl/sharedStrings.xml><?xml version="1.0" encoding="utf-8"?>
<sst xmlns="http://schemas.openxmlformats.org/spreadsheetml/2006/main" count="383" uniqueCount="278">
  <si>
    <t>AKTS DERS TANITIM FORMU</t>
  </si>
  <si>
    <t>ECTS Course Description Form</t>
  </si>
  <si>
    <t>I. BÖLÜM (Senato Onayı)</t>
  </si>
  <si>
    <t>PART I (Senate Approval)</t>
  </si>
  <si>
    <r>
      <rPr>
        <b/>
        <sz val="10"/>
        <color theme="1"/>
        <rFont val="Times New Roman"/>
      </rPr>
      <t>Dersi Açan Fakülte /YO</t>
    </r>
    <r>
      <rPr>
        <b/>
        <sz val="10"/>
        <color theme="1"/>
        <rFont val="Times New Roman"/>
      </rPr>
      <t xml:space="preserve"> </t>
    </r>
  </si>
  <si>
    <t>HUKUK FAKÜLTESİ</t>
  </si>
  <si>
    <t xml:space="preserve">Offering School  </t>
  </si>
  <si>
    <t>Dersi Açan Bölüm</t>
  </si>
  <si>
    <t>HUKUK</t>
  </si>
  <si>
    <t>Offering Department</t>
  </si>
  <si>
    <t>Dersi Alan Program (lar)</t>
  </si>
  <si>
    <t xml:space="preserve">Zorunlu </t>
  </si>
  <si>
    <t>Program(s) Offered to</t>
  </si>
  <si>
    <t>Compulsory</t>
  </si>
  <si>
    <t xml:space="preserve">Ders Kodu </t>
  </si>
  <si>
    <t>HUK 207</t>
  </si>
  <si>
    <t xml:space="preserve">Course Code </t>
  </si>
  <si>
    <t>Ders Adı</t>
  </si>
  <si>
    <t>Devletler Genel Hukuku I</t>
  </si>
  <si>
    <t>Course Name</t>
  </si>
  <si>
    <t xml:space="preserve">Öğretim dili </t>
  </si>
  <si>
    <t>Türkçe</t>
  </si>
  <si>
    <t>Ders Türü</t>
  </si>
  <si>
    <t>Ders</t>
  </si>
  <si>
    <t>Language of Instruction</t>
  </si>
  <si>
    <t>Type of Course</t>
  </si>
  <si>
    <t>Ders Seviyesi</t>
  </si>
  <si>
    <t>Lisans</t>
  </si>
  <si>
    <t>AKTS</t>
  </si>
  <si>
    <t>Level of Course</t>
  </si>
  <si>
    <t>Bschelor</t>
  </si>
  <si>
    <t>ECTS</t>
  </si>
  <si>
    <t>Haftalık Ders Saati</t>
  </si>
  <si>
    <t>Hours per Week</t>
  </si>
  <si>
    <t>AKTS Kredisi</t>
  </si>
  <si>
    <t>ECTS Credit</t>
  </si>
  <si>
    <t>Notlandırma Türü</t>
  </si>
  <si>
    <t>Harf Notu</t>
  </si>
  <si>
    <t>Grading Mode</t>
  </si>
  <si>
    <t>Ön koşul/lar</t>
  </si>
  <si>
    <t>Yok</t>
  </si>
  <si>
    <t>Pre-requisites</t>
  </si>
  <si>
    <t>Yan koşul/lar</t>
  </si>
  <si>
    <t>Co-requisites</t>
  </si>
  <si>
    <t>Kayıt Kısıtlaması</t>
  </si>
  <si>
    <t>Dersi yalnızca bölüm öğrencileri alabilir.</t>
  </si>
  <si>
    <t>Registration Restriction</t>
  </si>
  <si>
    <t xml:space="preserve">Dersin Amacı </t>
  </si>
  <si>
    <t>Dersin amacı, uluslararası hukukun temel kavram ve kurallarını öğreterek bilgiyi güncel olaylara uygulama yeteneği kazandırmaktır.</t>
  </si>
  <si>
    <t>Educational Objective</t>
  </si>
  <si>
    <t xml:space="preserve">Ders İçeriği </t>
  </si>
  <si>
    <t>Uluslararası hukuki kuralların oluşması ve gelişimi, devletler hukukunun kaynakları (teamül, antlaşmalar, içtihat), devletin genel ilkeleri, devletin tek taraflı işlemleri, uluslararası örgütlerin kararları, doktrin, uluslararası hukukun genel ilkeleri, devletler hukuku kişileri (devlet, uluslararası örgütler, özel kişiler), uluslararası sözleşmeler ve bu sözleşmelerden doğan yükümlülükler, sözleşmelerin iç hukuka etkisi konuları dersin içeriğini oluşturmaktadır.</t>
  </si>
  <si>
    <t>Course Description</t>
  </si>
  <si>
    <r>
      <rPr>
        <b/>
        <sz val="10"/>
        <color theme="1"/>
        <rFont val="Times New Roman"/>
      </rPr>
      <t xml:space="preserve">Öğrenim Çıktıları    </t>
    </r>
    <r>
      <rPr>
        <b/>
        <sz val="10"/>
        <color rgb="FF1F497D"/>
        <rFont val="Times New Roman"/>
      </rPr>
      <t xml:space="preserve">    Learning Outcomes </t>
    </r>
  </si>
  <si>
    <t>ÖÇ/LO 1</t>
  </si>
  <si>
    <t>Uluslararası hukukun temel ilke ve kurallarını tanımlamak</t>
  </si>
  <si>
    <t>ÖÇ/LO 2</t>
  </si>
  <si>
    <t>Bir uluslararası hukuki kurumun niteliğini ve kaynağını tespit etmek</t>
  </si>
  <si>
    <t>ÖÇ/LO 3</t>
  </si>
  <si>
    <t>Uluslararası hukukun iç hukuktaki yerini ve iç hukukta etkisini analiz etmek</t>
  </si>
  <si>
    <t>ÖÇ/LO 4</t>
  </si>
  <si>
    <t>Güncel bir uluslararası hukuki olayla ilgili kararları yorumlamak</t>
  </si>
  <si>
    <t>ÖÇ/LO 5</t>
  </si>
  <si>
    <t>Uluslararası hukuk aktörlerini tespit etmek, hak ve yükümlülüklerini değerlendirmek</t>
  </si>
  <si>
    <t>II. BÖLÜM (Fakülte Kurulu Onayı)</t>
  </si>
  <si>
    <t>PART II ( Faculty Board Approval)</t>
  </si>
  <si>
    <r>
      <rPr>
        <b/>
        <sz val="11"/>
        <color theme="1"/>
        <rFont val="Times New Roman"/>
      </rPr>
      <t xml:space="preserve">Temel Çıktılar   (Üniversite Genelinde)      </t>
    </r>
    <r>
      <rPr>
        <b/>
        <sz val="11"/>
        <color rgb="FF1F497D"/>
        <rFont val="Times New Roman"/>
      </rPr>
      <t xml:space="preserve">      Basic Outcomes (University-wide)</t>
    </r>
  </si>
  <si>
    <r>
      <rPr>
        <b/>
        <sz val="12"/>
        <color rgb="FF1F497D"/>
        <rFont val="Times New Roman"/>
      </rPr>
      <t xml:space="preserve">PROGRAM ÇIKTILARI </t>
    </r>
    <r>
      <rPr>
        <b/>
        <sz val="12"/>
        <color rgb="FF1F497D"/>
        <rFont val="Times New Roman"/>
      </rPr>
      <t xml:space="preserve">                                               PROGRAM OUTCOMES</t>
    </r>
  </si>
  <si>
    <r>
      <rPr>
        <b/>
        <sz val="10"/>
        <color rgb="FF1F497D"/>
        <rFont val="Times New Roman"/>
      </rPr>
      <t xml:space="preserve">ÖÇ/LO 1 </t>
    </r>
    <r>
      <rPr>
        <b/>
        <sz val="10"/>
        <color rgb="FF1F497D"/>
        <rFont val="Times New Roman"/>
      </rPr>
      <t xml:space="preserve">             </t>
    </r>
  </si>
  <si>
    <r>
      <rPr>
        <b/>
        <sz val="10"/>
        <color rgb="FF1F497D"/>
        <rFont val="Times New Roman"/>
      </rPr>
      <t>ÖÇ/LO 2</t>
    </r>
  </si>
  <si>
    <r>
      <rPr>
        <b/>
        <sz val="10"/>
        <color rgb="FF1F497D"/>
        <rFont val="Times New Roman"/>
      </rPr>
      <t>ÖÇ/LO 3</t>
    </r>
  </si>
  <si>
    <r>
      <rPr>
        <b/>
        <sz val="10"/>
        <color rgb="FF1F497D"/>
        <rFont val="Times New Roman"/>
      </rPr>
      <t>ÖÇ/LO 4</t>
    </r>
  </si>
  <si>
    <r>
      <rPr>
        <b/>
        <sz val="10"/>
        <color rgb="FF1F497D"/>
        <rFont val="Times New Roman"/>
      </rPr>
      <t>ÖÇ/LO 5</t>
    </r>
  </si>
  <si>
    <t>PÇ1</t>
  </si>
  <si>
    <t>Türkçe ve İngilizce sözlü, yazılı ve görsel yöntemlerle etkin iletişim kurma rapor yazma ve sunum yapma becerisi.</t>
  </si>
  <si>
    <t>x</t>
  </si>
  <si>
    <t>PO1</t>
  </si>
  <si>
    <t>PÇ2</t>
  </si>
  <si>
    <t>Hem bireysel hem de disiplin içi ve çok disiplinli takımlarda etkin biçimde çalışabilme becerisi.</t>
  </si>
  <si>
    <t>PO2</t>
  </si>
  <si>
    <t>PÇ3</t>
  </si>
  <si>
    <t>Yaşam boyu öğrenmenin gerekliliği bilinci ve bilgiye erişebilme, bilim ve teknolojideki gelişmeleri izleme ve kendini sürekli yenileme becerisi.</t>
  </si>
  <si>
    <t>PO3</t>
  </si>
  <si>
    <t>PÇ4</t>
  </si>
  <si>
    <t>Proje yönetimi, risk yönetimi, yenilikçilik ve değişiklik yönetimi, girişimcilik ve sürdürülebilir kalkınma hakkında bilgi.</t>
  </si>
  <si>
    <t>PO4</t>
  </si>
  <si>
    <t>PÇ5</t>
  </si>
  <si>
    <t>Sektörler hakkında farkındalık ve iş planı hazırlama becerisi.</t>
  </si>
  <si>
    <t>PO5</t>
  </si>
  <si>
    <t>PÇ6</t>
  </si>
  <si>
    <t>Mesleki ve etik sorumluluk bilinci ve etik ilkelerine uygun davranma.</t>
  </si>
  <si>
    <t>PO6</t>
  </si>
  <si>
    <r>
      <rPr>
        <b/>
        <sz val="11"/>
        <color rgb="FF1F497D"/>
        <rFont val="Times New Roman"/>
      </rPr>
      <t xml:space="preserve">
</t>
    </r>
    <r>
      <rPr>
        <b/>
        <sz val="11"/>
        <color theme="1"/>
        <rFont val="Times New Roman"/>
      </rPr>
      <t xml:space="preserve">Fakülte/YO Çıktıları </t>
    </r>
    <r>
      <rPr>
        <b/>
        <sz val="11"/>
        <color rgb="FF1F497D"/>
        <rFont val="Times New Roman"/>
      </rPr>
      <t xml:space="preserve">
Faculty Specific Outcomes</t>
    </r>
  </si>
  <si>
    <t>PÇ7</t>
  </si>
  <si>
    <t>Hukukun temel ilkelerini, hukuk teorilerini, hukuk metodolojisini, yorum yöntemlerini tanıma ve uygulama becerisi</t>
  </si>
  <si>
    <t>PO7</t>
  </si>
  <si>
    <t>PÇ8</t>
  </si>
  <si>
    <t>Güncel yenilikler ve mevzuat değişiklikleri takip etme, değerlendirme, yorumlama ve uygulama becerisi</t>
  </si>
  <si>
    <t>PO8</t>
  </si>
  <si>
    <t>PÇ9</t>
  </si>
  <si>
    <t>Hukuksal bilgi kaynaklarına ulaşma ve bu kaynakları kullanma becerisi güncel mevzuat değişikliklerini, doktrindeki görüşleri ve mahkeme kararlarını takip etme ve değerlendirme becerisi</t>
  </si>
  <si>
    <t>PO9</t>
  </si>
  <si>
    <t>PÇ10</t>
  </si>
  <si>
    <t>Hukukla ilgili bilgiyi değerlendirirken toplumsal, bilimsel ve etik değerlere uygun davranma.</t>
  </si>
  <si>
    <t>PO10</t>
  </si>
  <si>
    <t>PÇ11</t>
  </si>
  <si>
    <t xml:space="preserve">Hukuki sorunları, hukukun genel ilkelerine, de lege feranda ve de lege lata’ya göre tespit etme, değerlendirme ve çözme bilinci; hukukun sadece ulusal değil, uluslararası yönünü de dikkate alma ve karar verirken vicdani kanaate önem verme becerisi. </t>
  </si>
  <si>
    <t>PO11</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</si>
  <si>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</si>
  <si>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</si>
  <si>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</si>
  <si>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r>
      <rPr>
        <b/>
        <sz val="10"/>
        <color theme="1"/>
        <rFont val="Times New Roman"/>
      </rPr>
      <t xml:space="preserve">Program Çıktıları     </t>
    </r>
    <r>
      <rPr>
        <b/>
        <sz val="10"/>
        <color rgb="FF1F497D"/>
        <rFont val="Times New Roman"/>
      </rPr>
      <t xml:space="preserve">     Discipline Specific Outcomes (program)</t>
    </r>
  </si>
  <si>
    <t>PÇ13</t>
  </si>
  <si>
    <t>Farklı hukuk dallarına ait sorunları algılama, uygulamada karşılaşılan karmaşık sorunları nitelendirerek çözüm üretme becerisi.</t>
  </si>
  <si>
    <t>PO13</t>
  </si>
  <si>
    <t>PÇ14</t>
  </si>
  <si>
    <t>Sosyal sorumluluk bilincinde bir birey olarak, hukukla ilgili proje ve çeşitli etkinliklere katılma ve hukuksal bilgiyi gerekli yerlere (özel sektör, kamu sektörü) etkin şekilde aktarma becerisi.</t>
  </si>
  <si>
    <t>PO14</t>
  </si>
  <si>
    <t>PÇ15</t>
  </si>
  <si>
    <t xml:space="preserve">Hukuka ilişkin kaynakların kullanımında, gelişen bilişim teknolojisinden de yararlanacak düzeyde bilgi. </t>
  </si>
  <si>
    <t>PO15</t>
  </si>
  <si>
    <t>PÇ16</t>
  </si>
  <si>
    <t>Toplumun gelişim ve değişimini, sorunlarını anlama ve gerektiğinde hukuksal çözüm yolları ile sorunların çözümüne katkıda bulunma bilinci.</t>
  </si>
  <si>
    <t>PO16</t>
  </si>
  <si>
    <t>III. BÖLÜM (Bölüm Kurulunda Görüşülür)</t>
  </si>
  <si>
    <t>PART III ( Department Board Approval)</t>
  </si>
  <si>
    <r>
      <rPr>
        <b/>
        <sz val="10"/>
        <color theme="1"/>
        <rFont val="Times New Roman"/>
      </rPr>
      <t xml:space="preserve">Öğretilen Konular, Konuların Öğrenim Çıktılarına Katkıları, ve Öğrenim Değerlendirme Metodları        </t>
    </r>
    <r>
      <rPr>
        <b/>
        <sz val="10"/>
        <color rgb="FF1F497D"/>
        <rFont val="Times New Roman"/>
      </rPr>
      <t xml:space="preserve">           Course Subjects, Contribution of Course Subjects to Learning Outcomes, and Methods for Assessing Learning of Course Subjects</t>
    </r>
  </si>
  <si>
    <r>
      <rPr>
        <b/>
        <sz val="10"/>
        <color rgb="FF1F497D"/>
        <rFont val="Times New Roman"/>
      </rPr>
      <t>Konu No</t>
    </r>
    <r>
      <rPr>
        <b/>
        <sz val="10"/>
        <color rgb="FF1F497D"/>
        <rFont val="Times New Roman"/>
      </rPr>
      <t xml:space="preserve">         #Subjects</t>
    </r>
  </si>
  <si>
    <r>
      <rPr>
        <b/>
        <sz val="10"/>
        <color rgb="FF1F497D"/>
        <rFont val="Times New Roman"/>
      </rPr>
      <t>Hafta</t>
    </r>
    <r>
      <rPr>
        <b/>
        <sz val="10"/>
        <color rgb="FF1F497D"/>
        <rFont val="Times New Roman"/>
      </rPr>
      <t xml:space="preserve">           Week</t>
    </r>
  </si>
  <si>
    <r>
      <rPr>
        <b/>
        <sz val="10"/>
        <color rgb="FF1F497D"/>
        <rFont val="Times New Roman"/>
      </rPr>
      <t>Konu</t>
    </r>
    <r>
      <rPr>
        <b/>
        <sz val="10"/>
        <color rgb="FF1F497D"/>
        <rFont val="Times New Roman"/>
      </rPr>
      <t xml:space="preserve">                                                                   Subject</t>
    </r>
  </si>
  <si>
    <r>
      <rPr>
        <b/>
        <sz val="10"/>
        <color rgb="FF1F497D"/>
        <rFont val="Times New Roman"/>
      </rPr>
      <t xml:space="preserve">ÖÇ/LO 1 </t>
    </r>
    <r>
      <rPr>
        <b/>
        <sz val="10"/>
        <color rgb="FF1F497D"/>
        <rFont val="Times New Roman"/>
      </rPr>
      <t xml:space="preserve">             </t>
    </r>
  </si>
  <si>
    <r>
      <rPr>
        <b/>
        <sz val="10"/>
        <color rgb="FF1F497D"/>
        <rFont val="Times New Roman"/>
      </rPr>
      <t>ÖÇ/LO 2</t>
    </r>
  </si>
  <si>
    <r>
      <rPr>
        <b/>
        <sz val="10"/>
        <color rgb="FF1F497D"/>
        <rFont val="Times New Roman"/>
      </rPr>
      <t>ÖÇ/LO 3</t>
    </r>
  </si>
  <si>
    <r>
      <rPr>
        <b/>
        <sz val="10"/>
        <color rgb="FF1F497D"/>
        <rFont val="Times New Roman"/>
      </rPr>
      <t>ÖÇ/LO 4</t>
    </r>
  </si>
  <si>
    <r>
      <rPr>
        <b/>
        <sz val="10"/>
        <color rgb="FF1F497D"/>
        <rFont val="Times New Roman"/>
      </rPr>
      <t>ÖÇ/LO 5</t>
    </r>
  </si>
  <si>
    <t>K/S 1</t>
  </si>
  <si>
    <t>Uluslararası Hukukn Tanımlanması</t>
  </si>
  <si>
    <t>K/S 2</t>
  </si>
  <si>
    <t>Uluslararası Hukukun Doğuşu</t>
  </si>
  <si>
    <t>K/S 3</t>
  </si>
  <si>
    <t>Uluslararası Hukukun Kaynakları</t>
  </si>
  <si>
    <t>K/S 4</t>
  </si>
  <si>
    <t>Uluslararası Hukukta Antlaşmalar</t>
  </si>
  <si>
    <t>K/S 5</t>
  </si>
  <si>
    <t>K/S 6</t>
  </si>
  <si>
    <t>K/S 7</t>
  </si>
  <si>
    <t>Uluslararası Hukukta Örf ve Adet</t>
  </si>
  <si>
    <t>K/S 8</t>
  </si>
  <si>
    <t>Ara Sınav</t>
  </si>
  <si>
    <t>K/S 9</t>
  </si>
  <si>
    <t>Uluslararası Hukukta Yardımcı Kaynaklar</t>
  </si>
  <si>
    <t>K/S 10</t>
  </si>
  <si>
    <t>Uluslararası Hukuk Kaynaklarında Hiyerarşi</t>
  </si>
  <si>
    <t>K/S 11</t>
  </si>
  <si>
    <t>Uluslararası Hukukta Kişilik</t>
  </si>
  <si>
    <t>K/S 12</t>
  </si>
  <si>
    <t>Devlet Kavramı</t>
  </si>
  <si>
    <t>K/S 13</t>
  </si>
  <si>
    <t>Uluslararası Örgütler</t>
  </si>
  <si>
    <t>K/S 14</t>
  </si>
  <si>
    <t>Uluslararası Hukukun Diğer Aktörleri</t>
  </si>
  <si>
    <t>K/S 15</t>
  </si>
  <si>
    <t>Uluslararası Uyuşmazlık Çözümleri</t>
  </si>
  <si>
    <r>
      <rPr>
        <b/>
        <sz val="10"/>
        <color theme="1"/>
        <rFont val="Times New Roman"/>
      </rPr>
      <t xml:space="preserve">Öğrenim Değerlendirme Metotları, Ders Notuna Etki Ağırlıkları, Uygulama ve Telafi Kuralları      </t>
    </r>
    <r>
      <rPr>
        <b/>
        <sz val="10"/>
        <color rgb="FF1F497D"/>
        <rFont val="Times New Roman"/>
      </rPr>
      <t xml:space="preserve">        Assessment Methods, Weight in Course Grade, Implementation and Make-Up Rules </t>
    </r>
  </si>
  <si>
    <t>No</t>
  </si>
  <si>
    <r>
      <rPr>
        <b/>
        <sz val="10"/>
        <color rgb="FF1F497D"/>
        <rFont val="Times New Roman"/>
      </rPr>
      <t xml:space="preserve">Tür </t>
    </r>
    <r>
      <rPr>
        <b/>
        <sz val="10"/>
        <color rgb="FF1F497D"/>
        <rFont val="Times New Roman"/>
      </rPr>
      <t xml:space="preserve">                                                Type</t>
    </r>
  </si>
  <si>
    <r>
      <rPr>
        <b/>
        <sz val="10"/>
        <color rgb="FF1F497D"/>
        <rFont val="Times New Roman"/>
      </rPr>
      <t>Ağırlık</t>
    </r>
    <r>
      <rPr>
        <b/>
        <sz val="10"/>
        <color rgb="FF1F497D"/>
        <rFont val="Times New Roman"/>
      </rPr>
      <t xml:space="preserve">                        Weight</t>
    </r>
  </si>
  <si>
    <r>
      <rPr>
        <b/>
        <sz val="10"/>
        <color rgb="FF1F497D"/>
        <rFont val="Times New Roman"/>
      </rPr>
      <t>Uygulama Kuralı</t>
    </r>
    <r>
      <rPr>
        <sz val="10"/>
        <color rgb="FF1F497D"/>
        <rFont val="Times New Roman"/>
      </rPr>
      <t xml:space="preserve"> </t>
    </r>
    <r>
      <rPr>
        <b/>
        <sz val="10"/>
        <color rgb="FF1F497D"/>
        <rFont val="Times New Roman"/>
      </rPr>
      <t xml:space="preserve">                     Implementation Rule</t>
    </r>
  </si>
  <si>
    <r>
      <rPr>
        <b/>
        <sz val="10"/>
        <color rgb="FF1F497D"/>
        <rFont val="Times New Roman"/>
      </rPr>
      <t xml:space="preserve">Telafi Kuralı </t>
    </r>
    <r>
      <rPr>
        <b/>
        <sz val="10"/>
        <color rgb="FF1F497D"/>
        <rFont val="Times New Roman"/>
      </rPr>
      <t xml:space="preserve">               Make-Up Rule</t>
    </r>
  </si>
  <si>
    <t>D1</t>
  </si>
  <si>
    <t>Derse ilişkin mevzuat ve materyalin kullanılıp kullanılmayacağı dersin öğretim elemanı tarafından öğrencilere bildirilir. Sınav esansında hiçbir iletişim aracının kullanılmasına izin verilmez.
The instructor of the course will inform students whether or not the course-related legislation and materials will be used. No means of communication is allowed during the exam.</t>
  </si>
  <si>
    <t>Fakültenin belirlediği esaslar çerçevesinde mazeret sınavı yapılır
Make-up exams are held within the framework of the principles determined by the faculty..</t>
  </si>
  <si>
    <t>Midterm Exam</t>
  </si>
  <si>
    <t>D2</t>
  </si>
  <si>
    <t>Kısa Sınav(lar)</t>
  </si>
  <si>
    <t>-</t>
  </si>
  <si>
    <t>Quizz(es)</t>
  </si>
  <si>
    <t>D3</t>
  </si>
  <si>
    <t>Final Sınavı</t>
  </si>
  <si>
    <t>Derse ilişkin mevzuat ve materyalin kullanılıp kullanılmayacağı dersin öğretim elemanı tarafından öğrencilere bildirilir. Sınav esansında hiçbir iletişim aracının kullanılmasına izin verilmez
The instructor of the course will inform students whether or not the course-related legislation and materials will be used. No means of communication is allowed during the exam..</t>
  </si>
  <si>
    <t>Final Exam</t>
  </si>
  <si>
    <r>
      <rPr>
        <b/>
        <sz val="10"/>
        <color rgb="FF1F497D"/>
        <rFont val="Times New Roman"/>
      </rPr>
      <t>TOPLAM</t>
    </r>
    <r>
      <rPr>
        <b/>
        <sz val="10"/>
        <color rgb="FF1F497D"/>
        <rFont val="Times New Roman"/>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</si>
  <si>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</si>
  <si>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</si>
  <si>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</si>
  <si>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rPr>
      <t xml:space="preserve">Harf Notu Belirleme Metodu </t>
    </r>
    <r>
      <rPr>
        <b/>
        <sz val="10"/>
        <color rgb="FF1F497D"/>
        <rFont val="Times New Roman"/>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</si>
  <si>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</si>
  <si>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</si>
  <si>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</si>
  <si>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</si>
  <si>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</si>
  <si>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</si>
  <si>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</si>
  <si>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</si>
  <si>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</si>
  <si>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</si>
  <si>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</si>
  <si>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</si>
  <si>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</si>
  <si>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</si>
  <si>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</si>
  <si>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</si>
  <si>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</si>
  <si>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</si>
  <si>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</si>
  <si>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</si>
  <si>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</si>
  <si>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</si>
  <si>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</si>
  <si>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</si>
  <si>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</si>
  <si>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</si>
  <si>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</si>
  <si>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</si>
  <si>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rPr>
      <t xml:space="preserve">Öğretim Metodları, Tahmini Öğrenci Yükü         </t>
    </r>
    <r>
      <rPr>
        <b/>
        <sz val="10"/>
        <color rgb="FF1F497D"/>
        <rFont val="Times New Roman"/>
      </rPr>
      <t xml:space="preserve">   Teaching Methods, Student Work Load</t>
    </r>
  </si>
  <si>
    <r>
      <rPr>
        <b/>
        <sz val="10"/>
        <color rgb="FF1F497D"/>
        <rFont val="Times New Roman"/>
      </rPr>
      <t>Tür</t>
    </r>
    <r>
      <rPr>
        <b/>
        <sz val="10"/>
        <color rgb="FF1F497D"/>
        <rFont val="Times New Roman"/>
      </rPr>
      <t xml:space="preserve">                                                 Method</t>
    </r>
  </si>
  <si>
    <r>
      <rPr>
        <b/>
        <sz val="10"/>
        <color rgb="FF1F497D"/>
        <rFont val="Times New Roman"/>
      </rPr>
      <t xml:space="preserve">Açıklama  </t>
    </r>
    <r>
      <rPr>
        <b/>
        <sz val="10"/>
        <color rgb="FF1F497D"/>
        <rFont val="Times New Roman"/>
      </rPr>
      <t xml:space="preserve">                                                                                                                      Explaination</t>
    </r>
  </si>
  <si>
    <r>
      <rPr>
        <b/>
        <sz val="10"/>
        <color rgb="FF1F497D"/>
        <rFont val="Times New Roman"/>
      </rPr>
      <t>Saat</t>
    </r>
    <r>
      <rPr>
        <b/>
        <sz val="10"/>
        <color rgb="FF1F497D"/>
        <rFont val="Times New Roman"/>
      </rPr>
      <t xml:space="preserve">               Hours</t>
    </r>
  </si>
  <si>
    <r>
      <rPr>
        <b/>
        <sz val="10"/>
        <color rgb="FF1F497D"/>
        <rFont val="Times New Roman"/>
      </rPr>
      <t>Öğretim elemanı tarafından uygulanan süre</t>
    </r>
    <r>
      <rPr>
        <b/>
        <sz val="10"/>
        <color rgb="FF1F497D"/>
        <rFont val="Times New Roman"/>
      </rPr>
      <t xml:space="preserve"> // Time applied by instructor</t>
    </r>
  </si>
  <si>
    <t>Sınıf Dersi</t>
  </si>
  <si>
    <t>Ders sözlü olarak anlatılır.The course is taught orally.</t>
  </si>
  <si>
    <t>3*14=42</t>
  </si>
  <si>
    <t>Lecture</t>
  </si>
  <si>
    <t>Etkileşimli Ders</t>
  </si>
  <si>
    <t>Interactive Lecture</t>
  </si>
  <si>
    <t xml:space="preserve">Problem Dersi </t>
  </si>
  <si>
    <t>Recitation</t>
  </si>
  <si>
    <t xml:space="preserve">Laboratuvar </t>
  </si>
  <si>
    <t>Laboratory</t>
  </si>
  <si>
    <t>Uygulama</t>
  </si>
  <si>
    <t>Practical</t>
  </si>
  <si>
    <t>Saha Çalışması</t>
  </si>
  <si>
    <t>Field Work</t>
  </si>
  <si>
    <r>
      <rPr>
        <b/>
        <sz val="10"/>
        <color rgb="FF1F497D"/>
        <rFont val="Times New Roman"/>
      </rPr>
      <t>Öğrencinin ayırması beklenen tahmini süre</t>
    </r>
    <r>
      <rPr>
        <b/>
        <sz val="10"/>
        <color rgb="FF1F497D"/>
        <rFont val="Times New Roman"/>
      </rPr>
      <t xml:space="preserve"> // Time expected to be allocated by student</t>
    </r>
  </si>
  <si>
    <t>Vize</t>
  </si>
  <si>
    <t>1*2=2</t>
  </si>
  <si>
    <t>Midterm</t>
  </si>
  <si>
    <t>Derse Hazırlık</t>
  </si>
  <si>
    <t>Öğrencilere gönderilen materyallerin çalışılması ve ders öncesi
çözülmesi
Studying the materials sent to students and solving them before the lesson</t>
  </si>
  <si>
    <t>Lesson Preparation</t>
  </si>
  <si>
    <t>İş Planı</t>
  </si>
  <si>
    <t>Business Plan</t>
  </si>
  <si>
    <t>Ders Tekrarı</t>
  </si>
  <si>
    <t>Derse öğretilenlerin tekrarı ve sınava hazırlık</t>
  </si>
  <si>
    <t>Review</t>
  </si>
  <si>
    <t>Final</t>
  </si>
  <si>
    <t>Ofis Saati</t>
  </si>
  <si>
    <t>Office Hours</t>
  </si>
  <si>
    <r>
      <rPr>
        <b/>
        <sz val="10"/>
        <color rgb="FF1F497D"/>
        <rFont val="Times New Roman"/>
      </rPr>
      <t>TOPLAM</t>
    </r>
    <r>
      <rPr>
        <b/>
        <sz val="10"/>
        <color rgb="FF1F497D"/>
        <rFont val="Times New Roman"/>
      </rPr>
      <t xml:space="preserve"> / TOTAL</t>
    </r>
  </si>
  <si>
    <t>IV. BÖLÜM</t>
  </si>
  <si>
    <t>IV. PART</t>
  </si>
  <si>
    <r>
      <rPr>
        <b/>
        <sz val="10"/>
        <color theme="1"/>
        <rFont val="Times New Roman"/>
      </rPr>
      <t xml:space="preserve">Öğretim Elemanı        </t>
    </r>
    <r>
      <rPr>
        <b/>
        <sz val="10"/>
        <color rgb="FF1F497D"/>
        <rFont val="Times New Roman"/>
      </rPr>
      <t xml:space="preserve">   Instructor</t>
    </r>
  </si>
  <si>
    <r>
      <rPr>
        <b/>
        <sz val="10"/>
        <color theme="1"/>
        <rFont val="Times New Roman"/>
      </rPr>
      <t xml:space="preserve">İsim Soyisim    </t>
    </r>
    <r>
      <rPr>
        <b/>
        <sz val="10"/>
        <color rgb="FF1F497D"/>
        <rFont val="Times New Roman"/>
      </rPr>
      <t xml:space="preserve">               Name Surname</t>
    </r>
  </si>
  <si>
    <t>Dr. Öğr. Üyesi Hilal CECANPINAR</t>
  </si>
  <si>
    <r>
      <rPr>
        <b/>
        <sz val="10"/>
        <color theme="1"/>
        <rFont val="Times New Roman"/>
      </rPr>
      <t xml:space="preserve">E-posta             </t>
    </r>
    <r>
      <rPr>
        <b/>
        <sz val="10"/>
        <color rgb="FF1F497D"/>
        <rFont val="Times New Roman"/>
      </rPr>
      <t xml:space="preserve">                     E-mail</t>
    </r>
  </si>
  <si>
    <t>hilal.cecanpinar@antalya.edu.tr</t>
  </si>
  <si>
    <r>
      <rPr>
        <b/>
        <sz val="10"/>
        <color theme="1"/>
        <rFont val="Times New Roman"/>
      </rPr>
      <t xml:space="preserve">Ofis                       </t>
    </r>
    <r>
      <rPr>
        <b/>
        <sz val="10"/>
        <color rgb="FF1F497D"/>
        <rFont val="Times New Roman"/>
      </rPr>
      <t xml:space="preserve">                Office</t>
    </r>
  </si>
  <si>
    <t>AG-39</t>
  </si>
  <si>
    <t>Görüşme saatleri</t>
  </si>
  <si>
    <t>Perşembe 13:00-15:00</t>
  </si>
  <si>
    <r>
      <rPr>
        <b/>
        <sz val="10"/>
        <color theme="1"/>
        <rFont val="Times New Roman"/>
      </rPr>
      <t xml:space="preserve">Ders Materyalleri   </t>
    </r>
    <r>
      <rPr>
        <b/>
        <sz val="10"/>
        <color rgb="FF1F497D"/>
        <rFont val="Times New Roman"/>
      </rPr>
      <t xml:space="preserve">               Course Materials</t>
    </r>
  </si>
  <si>
    <r>
      <rPr>
        <b/>
        <sz val="10"/>
        <color rgb="FF1F497D"/>
        <rFont val="Times New Roman"/>
      </rPr>
      <t xml:space="preserve">Zorunlu </t>
    </r>
    <r>
      <rPr>
        <b/>
        <sz val="10"/>
        <color rgb="FF1F497D"/>
        <rFont val="Times New Roman"/>
      </rPr>
      <t xml:space="preserve">                              Mandatory</t>
    </r>
  </si>
  <si>
    <r>
      <rPr>
        <b/>
        <sz val="10"/>
        <color rgb="FF1F497D"/>
        <rFont val="Times New Roman"/>
      </rPr>
      <t>Önerilen</t>
    </r>
    <r>
      <rPr>
        <b/>
        <sz val="10"/>
        <color rgb="FF1F497D"/>
        <rFont val="Times New Roman"/>
      </rPr>
      <t xml:space="preserve">                             Recommended</t>
    </r>
  </si>
  <si>
    <t>Yusuf Aksar- Uluslararası Hukuk I / Hüseyin Pazarcı- Erdem Denk- Uluslararası Hukuk</t>
  </si>
  <si>
    <r>
      <rPr>
        <b/>
        <sz val="10"/>
        <color theme="1"/>
        <rFont val="Times New Roman"/>
      </rPr>
      <t xml:space="preserve">Diğer             </t>
    </r>
    <r>
      <rPr>
        <b/>
        <sz val="10"/>
        <color rgb="FF1F497D"/>
        <rFont val="Times New Roman"/>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</si>
  <si>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</si>
  <si>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</si>
  <si>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</si>
  <si>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Engelli Öğrenciler</t>
  </si>
  <si>
    <t>Dersin işlenişi ve öğrenimin değerlendirilmesi ile ilgili olarak engelli öğrenciler için uygun şartlar sağlanmaktadır.</t>
  </si>
  <si>
    <t>Students with Disabilities</t>
  </si>
  <si>
    <t xml:space="preserve">Güvenlik Konuları </t>
  </si>
  <si>
    <t>Dersin işlenişi özel bir güvenlik önlemi gerektirmemektedir.</t>
  </si>
  <si>
    <t>Safety Issues</t>
  </si>
  <si>
    <t>Esneklik</t>
  </si>
  <si>
    <t>Dönem içerisinde mecbur kalınması durumunda dersin işleniş şekli öğretim üyesi tarafından öğrencilere haber verilerek değiştirilebilir.</t>
  </si>
  <si>
    <t>Flexibility</t>
  </si>
  <si>
    <t>Form No: ÜY-FR-1064 Yayın Tarihi:06.04.2022 Değ.No:0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</si>
</sst>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scheme val="minor"/>
    </font>
    <font>
      <sz val="11"/>
      <color theme="1"/>
      <name val="Calibri"/>
    </font>
    <font>
      <sz val="10"/>
      <color theme="1"/>
      <name val="Calibri"/>
    </font>
    <font>
      <b/>
      <sz val="14"/>
      <color rgb="FF262626"/>
      <name val="Times New Roman"/>
    </font>
    <font>
      <sz val="11"/>
      <name val="Calibri"/>
    </font>
    <font>
      <b/>
      <sz val="14"/>
      <color rgb="FF2F5496"/>
      <name val="Times New Roman"/>
    </font>
    <font>
      <b/>
      <sz val="12"/>
      <color theme="1"/>
      <name val="Times New Roman"/>
    </font>
    <font>
      <b/>
      <sz val="12"/>
      <color rgb="FF1F497D"/>
      <name val="Times New Roman"/>
    </font>
    <font>
      <b/>
      <sz val="10"/>
      <color theme="1"/>
      <name val="Times New Roman"/>
    </font>
    <font>
      <sz val="10"/>
      <color theme="1"/>
      <name val="Times New Roman"/>
    </font>
    <font>
      <b/>
      <sz val="10"/>
      <color rgb="FF1F497D"/>
      <name val="Times New Roman"/>
    </font>
    <font>
      <sz val="10"/>
      <color rgb="FF1F497D"/>
      <name val="Times New Roman"/>
    </font>
    <font>
      <sz val="10"/>
      <color rgb="FF1F4E79"/>
      <name val="Times New Roman"/>
    </font>
    <font>
      <b/>
      <sz val="10"/>
      <color rgb="FF1F4E79"/>
      <name val="Times New Roman"/>
    </font>
    <font>
      <b/>
      <sz val="11"/>
      <color rgb="FF1F497D"/>
      <name val="Times New Roman"/>
    </font>
    <font>
      <sz val="10"/>
      <color rgb="FF262626"/>
      <name val="Times New Roman"/>
    </font>
    <font>
      <sz val="11"/>
      <color theme="1"/>
      <name val="Times New Roman"/>
    </font>
    <font>
      <sz val="9"/>
      <color theme="1"/>
      <name val="Times New Roman"/>
    </font>
    <font>
      <sz val="9"/>
      <color rgb="FF1F497D"/>
      <name val="Times New Roman"/>
    </font>
    <font>
      <b/>
      <sz val="10"/>
      <color theme="1"/>
      <name val="Calibri"/>
    </font>
    <font>
      <b/>
      <sz val="9"/>
      <color theme="1"/>
      <name val="Times New Roman"/>
    </font>
    <font>
      <b/>
      <sz val="9"/>
      <color rgb="FF1F497D"/>
      <name val="Times New Roman"/>
    </font>
    <font>
      <sz val="11"/>
      <color rgb="FF2F5496"/>
      <name val="Times New Roman"/>
    </font>
    <font>
      <u/>
      <sz val="11"/>
      <color theme="1"/>
      <name val="Times New Roman"/>
    </font>
    <font>
      <sz val="12"/>
      <color theme="1"/>
      <name val="Times New Roman"/>
    </font>
    <font>
      <b/>
      <sz val="11"/>
      <color theme="1"/>
      <name val="Times New Roman"/>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5">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3">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27" xfId="0" applyFont="1" applyBorder="1" applyAlignment="1">
      <alignment vertical="center" wrapText="1"/>
    </xf>
    <xf numFmtId="0" fontId="8" fillId="0" borderId="31" xfId="0" applyFont="1" applyBorder="1" applyAlignment="1">
      <alignment vertical="center" wrapText="1"/>
    </xf>
    <xf numFmtId="0" fontId="10" fillId="0" borderId="44" xfId="0" applyFont="1" applyBorder="1" applyAlignment="1">
      <alignment vertical="center" wrapText="1"/>
    </xf>
    <xf numFmtId="0" fontId="10" fillId="0" borderId="45"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48" xfId="0" applyFont="1" applyBorder="1" applyAlignment="1">
      <alignment vertical="center"/>
    </xf>
    <xf numFmtId="0" fontId="8" fillId="0" borderId="32" xfId="0" applyFont="1" applyBorder="1" applyAlignment="1">
      <alignment vertical="center" wrapText="1"/>
    </xf>
    <xf numFmtId="0" fontId="10" fillId="0" borderId="33" xfId="0" applyFont="1" applyBorder="1" applyAlignment="1">
      <alignment vertical="center" wrapText="1"/>
    </xf>
    <xf numFmtId="0" fontId="8" fillId="0" borderId="34" xfId="0" applyFont="1" applyBorder="1" applyAlignment="1">
      <alignment vertical="center"/>
    </xf>
    <xf numFmtId="0" fontId="10" fillId="0" borderId="33" xfId="0" applyFont="1" applyBorder="1" applyAlignment="1">
      <alignment vertical="center"/>
    </xf>
    <xf numFmtId="0" fontId="8" fillId="0" borderId="34" xfId="0" applyFont="1" applyBorder="1" applyAlignment="1">
      <alignment vertical="center" wrapText="1"/>
    </xf>
    <xf numFmtId="0" fontId="10" fillId="0" borderId="53" xfId="0" applyFont="1" applyBorder="1" applyAlignment="1">
      <alignment vertical="center" wrapText="1"/>
    </xf>
    <xf numFmtId="0" fontId="10" fillId="0" borderId="49" xfId="0" applyFont="1" applyBorder="1" applyAlignment="1">
      <alignment vertical="center"/>
    </xf>
    <xf numFmtId="0" fontId="8" fillId="0" borderId="53" xfId="0" applyFont="1" applyBorder="1" applyAlignment="1">
      <alignment vertical="center" wrapText="1"/>
    </xf>
    <xf numFmtId="0" fontId="1" fillId="0" borderId="57" xfId="0" applyFont="1" applyBorder="1"/>
    <xf numFmtId="0" fontId="10" fillId="0" borderId="32" xfId="0" applyFont="1" applyBorder="1" applyAlignment="1">
      <alignment horizontal="center" vertical="center" wrapText="1"/>
    </xf>
    <xf numFmtId="0" fontId="10" fillId="0" borderId="26" xfId="0" applyFont="1" applyBorder="1" applyAlignment="1">
      <alignment wrapText="1"/>
    </xf>
    <xf numFmtId="0" fontId="20" fillId="0" borderId="32" xfId="0" applyFont="1" applyBorder="1" applyAlignment="1">
      <alignment vertical="center" wrapText="1"/>
    </xf>
    <xf numFmtId="0" fontId="20" fillId="0" borderId="52" xfId="0" applyFont="1" applyBorder="1" applyAlignment="1">
      <alignment vertical="center" wrapText="1"/>
    </xf>
    <xf numFmtId="0" fontId="21" fillId="0" borderId="33" xfId="0" applyFont="1" applyBorder="1" applyAlignment="1">
      <alignment vertical="center" wrapText="1"/>
    </xf>
    <xf numFmtId="0" fontId="21" fillId="0" borderId="47" xfId="0" applyFont="1" applyBorder="1" applyAlignment="1">
      <alignment vertical="center" wrapText="1"/>
    </xf>
    <xf numFmtId="0" fontId="18" fillId="0" borderId="67" xfId="0" applyFont="1" applyBorder="1" applyAlignment="1">
      <alignment vertical="center" wrapText="1"/>
    </xf>
    <xf numFmtId="0" fontId="18" fillId="0" borderId="68" xfId="0" applyFont="1" applyBorder="1" applyAlignment="1">
      <alignment vertical="center" wrapText="1"/>
    </xf>
    <xf numFmtId="0" fontId="18" fillId="0" borderId="34" xfId="0" applyFont="1" applyBorder="1" applyAlignment="1">
      <alignment vertical="center" wrapText="1"/>
    </xf>
    <xf numFmtId="0" fontId="18" fillId="0" borderId="46" xfId="0" applyFont="1" applyBorder="1" applyAlignment="1">
      <alignment vertical="center" wrapText="1"/>
    </xf>
    <xf numFmtId="0" fontId="10" fillId="0" borderId="44" xfId="0" applyFont="1" applyBorder="1" applyAlignment="1">
      <alignment horizontal="center" vertical="center" wrapText="1"/>
    </xf>
    <xf numFmtId="0" fontId="9" fillId="0" borderId="46" xfId="0" applyFont="1" applyBorder="1" applyAlignment="1">
      <alignment vertical="center"/>
    </xf>
    <xf numFmtId="0" fontId="24" fillId="0" borderId="0" xfId="0" applyFont="1" applyAlignment="1">
      <alignment vertical="center"/>
    </xf>
    <xf numFmtId="0" fontId="9" fillId="0" borderId="23" xfId="0" applyFont="1" applyBorder="1" applyAlignment="1">
      <alignment horizontal="left" vertical="center" wrapText="1"/>
    </xf>
    <xf numFmtId="0" fontId="4" fillId="0" borderId="21" xfId="0" applyFont="1" applyBorder="1"/>
    <xf numFmtId="0" fontId="4" fillId="0" borderId="24" xfId="0" applyFont="1" applyBorder="1"/>
    <xf numFmtId="0" fontId="11" fillId="0" borderId="17" xfId="0" applyFont="1" applyBorder="1" applyAlignment="1">
      <alignment horizontal="left" vertical="center" wrapText="1"/>
    </xf>
    <xf numFmtId="0" fontId="4" fillId="0" borderId="18" xfId="0" applyFont="1" applyBorder="1"/>
    <xf numFmtId="0" fontId="4" fillId="0" borderId="25" xfId="0" applyFont="1" applyBorder="1"/>
    <xf numFmtId="0" fontId="2" fillId="3" borderId="46" xfId="0" applyFont="1" applyFill="1" applyBorder="1" applyAlignment="1">
      <alignment horizontal="center" vertical="center"/>
    </xf>
    <xf numFmtId="0" fontId="4" fillId="0" borderId="50" xfId="0" applyFont="1" applyBorder="1"/>
    <xf numFmtId="0" fontId="6" fillId="2" borderId="35" xfId="0" applyFont="1" applyFill="1" applyBorder="1" applyAlignment="1">
      <alignment horizontal="center"/>
    </xf>
    <xf numFmtId="0" fontId="4" fillId="0" borderId="36" xfId="0" applyFont="1" applyBorder="1"/>
    <xf numFmtId="0" fontId="4" fillId="0" borderId="37" xfId="0" applyFont="1" applyBorder="1"/>
    <xf numFmtId="0" fontId="7" fillId="2" borderId="38" xfId="0" applyFont="1" applyFill="1" applyBorder="1" applyAlignment="1">
      <alignment horizontal="center"/>
    </xf>
    <xf numFmtId="0" fontId="4" fillId="0" borderId="39" xfId="0" applyFont="1" applyBorder="1"/>
    <xf numFmtId="0" fontId="4" fillId="0" borderId="40" xfId="0" applyFont="1" applyBorder="1"/>
    <xf numFmtId="0" fontId="14" fillId="0" borderId="27" xfId="0" applyFont="1" applyBorder="1" applyAlignment="1">
      <alignment horizontal="center" vertical="center" wrapText="1"/>
    </xf>
    <xf numFmtId="0" fontId="4" fillId="0" borderId="31" xfId="0" applyFont="1" applyBorder="1"/>
    <xf numFmtId="0" fontId="4" fillId="0" borderId="26" xfId="0" applyFont="1" applyBorder="1"/>
    <xf numFmtId="0" fontId="7" fillId="0" borderId="41" xfId="0" applyFont="1" applyBorder="1" applyAlignment="1">
      <alignment horizontal="center" vertical="center" wrapText="1"/>
    </xf>
    <xf numFmtId="0" fontId="4" fillId="0" borderId="42" xfId="0" applyFont="1" applyBorder="1"/>
    <xf numFmtId="0" fontId="4" fillId="0" borderId="43" xfId="0" applyFont="1" applyBorder="1"/>
    <xf numFmtId="0" fontId="2" fillId="0" borderId="34" xfId="0" applyFont="1" applyBorder="1" applyAlignment="1">
      <alignment horizontal="center" vertical="center"/>
    </xf>
    <xf numFmtId="0" fontId="4" fillId="0" borderId="33" xfId="0" applyFont="1" applyBorder="1"/>
    <xf numFmtId="0" fontId="4" fillId="0" borderId="47" xfId="0" applyFont="1" applyBorder="1"/>
    <xf numFmtId="0" fontId="9" fillId="0" borderId="34" xfId="0" applyFont="1" applyBorder="1" applyAlignment="1">
      <alignment horizontal="center" vertical="center" wrapText="1"/>
    </xf>
    <xf numFmtId="0" fontId="9" fillId="3" borderId="34"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4" fillId="0" borderId="49" xfId="0" applyFont="1" applyBorder="1"/>
    <xf numFmtId="0" fontId="9" fillId="0" borderId="32" xfId="0" applyFont="1" applyBorder="1" applyAlignment="1">
      <alignment horizontal="center" vertical="center" wrapText="1"/>
    </xf>
    <xf numFmtId="0" fontId="9" fillId="3" borderId="32"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6" fillId="2" borderId="35" xfId="0" applyFont="1" applyFill="1" applyBorder="1" applyAlignment="1">
      <alignment horizontal="center" vertical="center"/>
    </xf>
    <xf numFmtId="0" fontId="7" fillId="2" borderId="38" xfId="0" applyFont="1" applyFill="1" applyBorder="1" applyAlignment="1">
      <alignment horizontal="center" vertical="center"/>
    </xf>
    <xf numFmtId="0" fontId="16" fillId="3" borderId="34"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0" borderId="34" xfId="0" applyFont="1" applyBorder="1" applyAlignment="1">
      <alignment horizontal="center" vertical="center" wrapText="1"/>
    </xf>
    <xf numFmtId="0" fontId="9"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56" xfId="0" applyFont="1" applyBorder="1" applyAlignment="1">
      <alignment horizontal="center" vertical="center" wrapText="1"/>
    </xf>
    <xf numFmtId="0" fontId="4" fillId="0" borderId="57" xfId="0" applyFont="1" applyBorder="1"/>
    <xf numFmtId="0" fontId="4" fillId="0" borderId="60" xfId="0" applyFont="1" applyBorder="1"/>
    <xf numFmtId="0" fontId="10" fillId="0" borderId="27" xfId="0" applyFont="1" applyBorder="1" applyAlignment="1">
      <alignment horizontal="left" vertical="center" wrapText="1"/>
    </xf>
    <xf numFmtId="0" fontId="10" fillId="0" borderId="56" xfId="0" applyFont="1" applyBorder="1" applyAlignment="1">
      <alignment horizontal="left" vertical="center" wrapText="1"/>
    </xf>
    <xf numFmtId="0" fontId="10" fillId="0" borderId="31" xfId="0" applyFont="1" applyBorder="1" applyAlignment="1">
      <alignment horizontal="left" vertical="center" wrapText="1"/>
    </xf>
    <xf numFmtId="0" fontId="14" fillId="0" borderId="31" xfId="0" applyFont="1" applyBorder="1" applyAlignment="1">
      <alignment horizontal="center" vertical="center" wrapText="1"/>
    </xf>
    <xf numFmtId="0" fontId="10" fillId="0" borderId="27" xfId="0" applyFont="1" applyBorder="1" applyAlignment="1">
      <alignment horizontal="center" vertical="center" wrapText="1"/>
    </xf>
    <xf numFmtId="0" fontId="8" fillId="0" borderId="28" xfId="0" applyFont="1" applyBorder="1" applyAlignment="1">
      <alignment vertical="center"/>
    </xf>
    <xf numFmtId="0" fontId="4" fillId="0" borderId="51" xfId="0" applyFont="1" applyBorder="1"/>
    <xf numFmtId="0" fontId="10" fillId="0" borderId="17"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48" xfId="0" applyFont="1" applyBorder="1" applyAlignment="1">
      <alignment vertical="center"/>
    </xf>
    <xf numFmtId="0" fontId="4" fillId="0" borderId="73" xfId="0" applyFont="1" applyBorder="1"/>
    <xf numFmtId="0" fontId="10" fillId="0" borderId="17" xfId="0" applyFont="1" applyBorder="1" applyAlignment="1">
      <alignment horizontal="left" vertical="center" wrapText="1"/>
    </xf>
    <xf numFmtId="0" fontId="10" fillId="0" borderId="69" xfId="0" applyFont="1" applyBorder="1" applyAlignment="1">
      <alignment horizontal="left" vertical="center" wrapText="1"/>
    </xf>
    <xf numFmtId="0" fontId="4" fillId="0" borderId="72" xfId="0" applyFont="1" applyBorder="1"/>
    <xf numFmtId="0" fontId="8" fillId="0" borderId="2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1" xfId="0" applyFont="1" applyBorder="1" applyAlignment="1">
      <alignment horizontal="left" vertical="center" wrapText="1"/>
    </xf>
    <xf numFmtId="0" fontId="10" fillId="0" borderId="62" xfId="0" applyFont="1" applyBorder="1" applyAlignment="1">
      <alignment horizontal="left" vertical="center" wrapText="1"/>
    </xf>
    <xf numFmtId="0" fontId="4" fillId="0" borderId="64" xfId="0" applyFont="1" applyBorder="1"/>
    <xf numFmtId="0" fontId="9" fillId="0" borderId="54" xfId="0" applyFont="1" applyBorder="1" applyAlignment="1">
      <alignment horizontal="center" vertical="center" wrapText="1"/>
    </xf>
    <xf numFmtId="0" fontId="4" fillId="0" borderId="55" xfId="0" applyFont="1" applyBorder="1"/>
    <xf numFmtId="0" fontId="10" fillId="0" borderId="41" xfId="0" applyFont="1" applyBorder="1" applyAlignment="1">
      <alignment horizontal="center" vertical="center" wrapText="1"/>
    </xf>
    <xf numFmtId="9" fontId="12" fillId="0" borderId="34" xfId="0" applyNumberFormat="1" applyFont="1" applyBorder="1" applyAlignment="1">
      <alignment horizontal="center" vertical="center" wrapText="1"/>
    </xf>
    <xf numFmtId="9" fontId="18" fillId="0" borderId="34" xfId="0" applyNumberFormat="1" applyFont="1" applyBorder="1" applyAlignment="1">
      <alignment horizontal="center" vertical="center" wrapText="1"/>
    </xf>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9" fillId="0" borderId="28" xfId="0" applyFont="1" applyBorder="1" applyAlignment="1">
      <alignment horizontal="left" vertical="center" wrapText="1"/>
    </xf>
    <xf numFmtId="0" fontId="4" fillId="0" borderId="29" xfId="0" applyFont="1" applyBorder="1"/>
    <xf numFmtId="0" fontId="9" fillId="0" borderId="54" xfId="0" applyFont="1" applyBorder="1" applyAlignment="1">
      <alignment horizontal="left" vertical="center" wrapText="1"/>
    </xf>
    <xf numFmtId="0" fontId="0" fillId="0" borderId="0" xfId="0"/>
    <xf numFmtId="0" fontId="15" fillId="0" borderId="34" xfId="0" applyFont="1" applyBorder="1" applyAlignment="1">
      <alignment horizontal="center" vertical="center" wrapText="1"/>
    </xf>
    <xf numFmtId="0" fontId="10" fillId="0" borderId="62" xfId="0" applyFont="1" applyBorder="1" applyAlignment="1">
      <alignment horizontal="right" vertical="center" wrapText="1"/>
    </xf>
    <xf numFmtId="0" fontId="4" fillId="0" borderId="63" xfId="0" applyFont="1" applyBorder="1"/>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4" fillId="0" borderId="17" xfId="0" applyFont="1" applyBorder="1"/>
    <xf numFmtId="0" fontId="4" fillId="0" borderId="48" xfId="0" applyFont="1" applyBorder="1"/>
    <xf numFmtId="0" fontId="17" fillId="0" borderId="23" xfId="0" applyFont="1" applyBorder="1" applyAlignment="1">
      <alignment horizontal="center" vertical="center" wrapText="1"/>
    </xf>
    <xf numFmtId="0" fontId="16" fillId="0" borderId="46" xfId="0" applyFont="1" applyBorder="1" applyAlignment="1">
      <alignment horizontal="center" vertical="center" wrapText="1"/>
    </xf>
    <xf numFmtId="0" fontId="16" fillId="3" borderId="58" xfId="0" applyFont="1" applyFill="1" applyBorder="1" applyAlignment="1">
      <alignment horizontal="center" vertical="center" wrapText="1"/>
    </xf>
    <xf numFmtId="0" fontId="4" fillId="0" borderId="59" xfId="0" applyFont="1" applyBorder="1"/>
    <xf numFmtId="0" fontId="16" fillId="0" borderId="23" xfId="0" applyFont="1" applyBorder="1" applyAlignment="1">
      <alignment horizontal="center" vertical="center" wrapText="1"/>
    </xf>
    <xf numFmtId="0" fontId="10" fillId="0" borderId="28" xfId="0" applyFont="1" applyBorder="1" applyAlignment="1">
      <alignment horizontal="center" vertical="center" wrapText="1"/>
    </xf>
    <xf numFmtId="0" fontId="4" fillId="0" borderId="30"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4" xfId="0" applyFont="1" applyBorder="1"/>
    <xf numFmtId="0" fontId="4" fillId="0" borderId="61" xfId="0" applyFont="1" applyBorder="1"/>
    <xf numFmtId="0" fontId="18" fillId="0" borderId="17" xfId="0" applyFont="1" applyBorder="1" applyAlignment="1">
      <alignment horizontal="center" vertical="center" wrapText="1"/>
    </xf>
    <xf numFmtId="9" fontId="19" fillId="0" borderId="23" xfId="0" applyNumberFormat="1" applyFont="1" applyBorder="1" applyAlignment="1">
      <alignment horizontal="left"/>
    </xf>
    <xf numFmtId="0" fontId="12" fillId="0" borderId="46" xfId="0" applyFont="1" applyBorder="1" applyAlignment="1">
      <alignment horizontal="center" vertical="center" wrapText="1"/>
    </xf>
    <xf numFmtId="0" fontId="9" fillId="0" borderId="21" xfId="0" applyFont="1" applyBorder="1" applyAlignment="1">
      <alignment horizontal="left" vertical="center" wrapText="1"/>
    </xf>
    <xf numFmtId="0" fontId="10" fillId="0" borderId="23" xfId="0" applyFont="1" applyBorder="1" applyAlignment="1">
      <alignment horizontal="right" vertical="center" wrapText="1"/>
    </xf>
    <xf numFmtId="0" fontId="22" fillId="0" borderId="21" xfId="0" applyFont="1" applyBorder="1" applyAlignment="1">
      <alignment wrapText="1"/>
    </xf>
    <xf numFmtId="0" fontId="17" fillId="0" borderId="28" xfId="0" applyFont="1" applyBorder="1" applyAlignment="1">
      <alignment horizontal="left" vertical="center" wrapText="1"/>
    </xf>
    <xf numFmtId="0" fontId="18" fillId="0" borderId="48" xfId="0" applyFont="1" applyBorder="1" applyAlignment="1">
      <alignment horizontal="left" vertical="center" wrapText="1"/>
    </xf>
    <xf numFmtId="0" fontId="4" fillId="0" borderId="65" xfId="0" applyFont="1" applyBorder="1"/>
    <xf numFmtId="0" fontId="4" fillId="0" borderId="66" xfId="0" applyFont="1" applyBorder="1"/>
    <xf numFmtId="0" fontId="9" fillId="0" borderId="28" xfId="0" applyFont="1" applyBorder="1" applyAlignment="1">
      <alignment horizontal="center" wrapText="1"/>
    </xf>
    <xf numFmtId="0" fontId="11" fillId="0" borderId="54" xfId="0" applyFont="1" applyBorder="1" applyAlignment="1">
      <alignment horizontal="center" vertical="center" wrapText="1"/>
    </xf>
    <xf numFmtId="0" fontId="10" fillId="2" borderId="69" xfId="0" applyFont="1" applyFill="1" applyBorder="1" applyAlignment="1">
      <alignment horizontal="left" vertical="center" wrapText="1"/>
    </xf>
    <xf numFmtId="0" fontId="4" fillId="0" borderId="70" xfId="0" applyFont="1" applyBorder="1"/>
    <xf numFmtId="0" fontId="4" fillId="0" borderId="71" xfId="0" applyFont="1" applyBorder="1"/>
    <xf numFmtId="0" fontId="9" fillId="0" borderId="46" xfId="0" applyFont="1" applyBorder="1" applyAlignment="1">
      <alignment horizontal="center" vertical="center" wrapText="1"/>
    </xf>
    <xf numFmtId="0" fontId="9" fillId="0" borderId="17" xfId="0" applyFont="1" applyBorder="1" applyAlignment="1">
      <alignment horizontal="left" vertical="center" wrapText="1"/>
    </xf>
    <xf numFmtId="0" fontId="4" fillId="0" borderId="19" xfId="0" applyFont="1" applyBorder="1"/>
    <xf numFmtId="0" fontId="23" fillId="0" borderId="69" xfId="0" applyFont="1" applyBorder="1" applyAlignment="1">
      <alignment horizontal="left" vertical="center" wrapText="1"/>
    </xf>
    <xf numFmtId="0" fontId="9" fillId="0" borderId="69" xfId="0" applyFont="1" applyBorder="1" applyAlignment="1">
      <alignment horizontal="left" vertical="center" wrapText="1"/>
    </xf>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12" fillId="0" borderId="17" xfId="0" applyFont="1" applyBorder="1" applyAlignment="1">
      <alignment horizontal="center" vertical="center" wrapText="1"/>
    </xf>
    <xf numFmtId="0" fontId="13" fillId="0" borderId="17"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9" fillId="0" borderId="23" xfId="0" applyFont="1" applyBorder="1" applyAlignment="1">
      <alignment vertical="center" wrapText="1"/>
    </xf>
    <xf numFmtId="0" fontId="9" fillId="0" borderId="28" xfId="0" applyFont="1" applyBorder="1" applyAlignment="1">
      <alignment vertical="top" wrapText="1"/>
    </xf>
    <xf numFmtId="0" fontId="10" fillId="0" borderId="27" xfId="0" applyFont="1" applyBorder="1" applyAlignment="1">
      <alignment vertical="center" wrapText="1"/>
    </xf>
    <xf numFmtId="0" fontId="4" fillId="0" borderId="16" xfId="0" applyFont="1" applyBorder="1"/>
    <xf numFmtId="0" fontId="8" fillId="0" borderId="32" xfId="0" applyFont="1" applyBorder="1" applyAlignment="1">
      <alignment horizontal="center" vertical="center" wrapText="1"/>
    </xf>
    <xf numFmtId="0" fontId="8" fillId="0" borderId="34" xfId="0" applyFont="1" applyBorder="1" applyAlignment="1">
      <alignment horizontal="center" vertical="center" wrapText="1"/>
    </xf>
    <xf numFmtId="0" fontId="2" fillId="3" borderId="34" xfId="0" applyFont="1" applyFill="1" applyBorder="1" applyAlignment="1">
      <alignment horizontal="center" vertical="center"/>
    </xf>
    <xf numFmtId="0" fontId="9" fillId="0" borderId="23" xfId="0" applyFont="1" applyBorder="1" applyAlignment="1">
      <alignment horizontal="left" wrapText="1"/>
    </xf>
    <xf numFmtId="0" fontId="10" fillId="0" borderId="53" xfId="0" applyFont="1" applyBorder="1" applyAlignment="1">
      <alignment horizontal="center" vertical="center" wrapText="1"/>
    </xf>
    <xf numFmtId="0" fontId="15" fillId="0" borderId="53" xfId="0" applyFont="1" applyBorder="1" applyAlignment="1">
      <alignment horizontal="center" vertical="center" wrapText="1"/>
    </xf>
    <xf numFmtId="0" fontId="11" fillId="0" borderId="17" xfId="0" applyFont="1" applyBorder="1" applyAlignment="1">
      <alignment vertical="center" wrapText="1"/>
    </xf>
    <xf numFmtId="0" fontId="1" fillId="0" borderId="0" xfId="0" applyFont="1" applyAlignment="1">
      <alignment horizontal="left"/>
    </xf>
    <xf numFmtId="0" fontId="9" fillId="0" borderId="62" xfId="0" applyFont="1" applyBorder="1" applyAlignment="1">
      <alignment horizontal="left" vertical="center" wrapText="1"/>
    </xf>
    <xf numFmtId="0" fontId="4" fillId="0" borderId="74" xfId="0" applyFont="1" applyBorder="1"/>
    <xf numFmtId="0" fontId="9" fillId="0" borderId="28"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heetViews>
  <sheetFormatPr defaultColWidth="14.3984375" defaultRowHeight="15" customHeight="1" x14ac:dyDescent="0.45"/>
  <cols>
    <col min="1" max="1" width="8.86328125" customWidth="1"/>
    <col min="2" max="2" width="21.1328125" customWidth="1"/>
    <col min="3" max="3" width="10.86328125" customWidth="1"/>
    <col min="4" max="4" width="10" customWidth="1"/>
    <col min="5" max="5" width="17.3984375" customWidth="1"/>
    <col min="6" max="6" width="21.1328125" customWidth="1"/>
    <col min="7" max="11" width="10.86328125" customWidth="1"/>
    <col min="12" max="13" width="8.86328125" customWidth="1"/>
  </cols>
  <sheetData>
    <row r="1" spans="2:11" ht="14.25" x14ac:dyDescent="0.45">
      <c r="B1" s="1"/>
      <c r="C1" s="2"/>
      <c r="D1" s="2"/>
      <c r="E1" s="2"/>
      <c r="F1" s="2"/>
      <c r="G1" s="2"/>
      <c r="H1" s="2"/>
      <c r="I1" s="2"/>
      <c r="J1" s="2"/>
      <c r="K1" s="2"/>
    </row>
    <row r="2" spans="2:11" ht="17.25" x14ac:dyDescent="0.45">
      <c r="B2" s="150" t="s">
        <v>0</v>
      </c>
      <c r="C2" s="151"/>
      <c r="D2" s="151"/>
      <c r="E2" s="151"/>
      <c r="F2" s="151"/>
      <c r="G2" s="151"/>
      <c r="H2" s="151"/>
      <c r="I2" s="151"/>
      <c r="J2" s="151"/>
      <c r="K2" s="152"/>
    </row>
    <row r="3" spans="2:11" ht="17.25" x14ac:dyDescent="0.45">
      <c r="B3" s="153" t="s">
        <v>1</v>
      </c>
      <c r="C3" s="154"/>
      <c r="D3" s="154"/>
      <c r="E3" s="154"/>
      <c r="F3" s="154"/>
      <c r="G3" s="154"/>
      <c r="H3" s="154"/>
      <c r="I3" s="154"/>
      <c r="J3" s="154"/>
      <c r="K3" s="155"/>
    </row>
    <row r="4" spans="2:11" ht="15.4" x14ac:dyDescent="0.45">
      <c r="B4" s="156" t="s">
        <v>2</v>
      </c>
      <c r="C4" s="157"/>
      <c r="D4" s="157"/>
      <c r="E4" s="157"/>
      <c r="F4" s="157"/>
      <c r="G4" s="157"/>
      <c r="H4" s="157"/>
      <c r="I4" s="157"/>
      <c r="J4" s="157"/>
      <c r="K4" s="158"/>
    </row>
    <row r="5" spans="2:11" ht="15.4" x14ac:dyDescent="0.45">
      <c r="B5" s="159" t="s">
        <v>3</v>
      </c>
      <c r="C5" s="160"/>
      <c r="D5" s="160"/>
      <c r="E5" s="160"/>
      <c r="F5" s="160"/>
      <c r="G5" s="160"/>
      <c r="H5" s="160"/>
      <c r="I5" s="160"/>
      <c r="J5" s="160"/>
      <c r="K5" s="161"/>
    </row>
    <row r="6" spans="2:11" ht="14.25" x14ac:dyDescent="0.45">
      <c r="B6" s="3" t="s">
        <v>4</v>
      </c>
      <c r="C6" s="162" t="s">
        <v>5</v>
      </c>
      <c r="D6" s="151"/>
      <c r="E6" s="151"/>
      <c r="F6" s="151"/>
      <c r="G6" s="151"/>
      <c r="H6" s="151"/>
      <c r="I6" s="151"/>
      <c r="J6" s="151"/>
      <c r="K6" s="163"/>
    </row>
    <row r="7" spans="2:11" ht="14.25" x14ac:dyDescent="0.45">
      <c r="B7" s="4" t="s">
        <v>6</v>
      </c>
      <c r="C7" s="43" t="str">
        <f ca="1">IFERROR(__xludf.DUMMYFUNCTION("GOOGLETRANSLATE(C6,""tr"",""en"")"),"FACULTY OF LAW")</f>
        <v>FACULTY OF LAW</v>
      </c>
      <c r="D7" s="44"/>
      <c r="E7" s="44"/>
      <c r="F7" s="44"/>
      <c r="G7" s="44"/>
      <c r="H7" s="44"/>
      <c r="I7" s="44"/>
      <c r="J7" s="44"/>
      <c r="K7" s="147"/>
    </row>
    <row r="8" spans="2:11" ht="14.25" x14ac:dyDescent="0.45">
      <c r="B8" s="5" t="s">
        <v>7</v>
      </c>
      <c r="C8" s="133" t="s">
        <v>8</v>
      </c>
      <c r="D8" s="41"/>
      <c r="E8" s="41"/>
      <c r="F8" s="41"/>
      <c r="G8" s="41"/>
      <c r="H8" s="41"/>
      <c r="I8" s="41"/>
      <c r="J8" s="41"/>
      <c r="K8" s="127"/>
    </row>
    <row r="9" spans="2:11" ht="14.25" x14ac:dyDescent="0.45">
      <c r="B9" s="4" t="s">
        <v>9</v>
      </c>
      <c r="C9" s="43" t="str">
        <f ca="1">IFERROR(__xludf.DUMMYFUNCTION("GOOGLETRANSLATE(C8,""tr"",""en"")"),"LAW")</f>
        <v>LAW</v>
      </c>
      <c r="D9" s="44"/>
      <c r="E9" s="44"/>
      <c r="F9" s="44"/>
      <c r="G9" s="44"/>
      <c r="H9" s="44"/>
      <c r="I9" s="44"/>
      <c r="J9" s="44"/>
      <c r="K9" s="147"/>
    </row>
    <row r="10" spans="2:11" ht="14.25" x14ac:dyDescent="0.45">
      <c r="B10" s="5" t="s">
        <v>10</v>
      </c>
      <c r="C10" s="40" t="s">
        <v>8</v>
      </c>
      <c r="D10" s="41"/>
      <c r="E10" s="41"/>
      <c r="F10" s="41"/>
      <c r="G10" s="41"/>
      <c r="H10" s="41"/>
      <c r="I10" s="42"/>
      <c r="J10" s="75" t="s">
        <v>11</v>
      </c>
      <c r="K10" s="127"/>
    </row>
    <row r="11" spans="2:11" ht="15" customHeight="1" x14ac:dyDescent="0.45">
      <c r="B11" s="4" t="s">
        <v>12</v>
      </c>
      <c r="C11" s="43" t="str">
        <f ca="1">IFERROR(__xludf.DUMMYFUNCTION("GOOGLETRANSLATE(C10,""tr"",""en"")"),"LAW")</f>
        <v>LAW</v>
      </c>
      <c r="D11" s="44"/>
      <c r="E11" s="44"/>
      <c r="F11" s="44"/>
      <c r="G11" s="44"/>
      <c r="H11" s="44"/>
      <c r="I11" s="147"/>
      <c r="J11" s="164" t="s">
        <v>13</v>
      </c>
      <c r="K11" s="147"/>
    </row>
    <row r="12" spans="2:11" ht="14.25" x14ac:dyDescent="0.45">
      <c r="B12" s="5" t="s">
        <v>14</v>
      </c>
      <c r="C12" s="40" t="s">
        <v>15</v>
      </c>
      <c r="D12" s="41"/>
      <c r="E12" s="41"/>
      <c r="F12" s="41"/>
      <c r="G12" s="41"/>
      <c r="H12" s="41"/>
      <c r="I12" s="41"/>
      <c r="J12" s="41"/>
      <c r="K12" s="127"/>
    </row>
    <row r="13" spans="2:11" ht="14.25" x14ac:dyDescent="0.45">
      <c r="B13" s="4" t="s">
        <v>16</v>
      </c>
      <c r="C13" s="117"/>
      <c r="D13" s="44"/>
      <c r="E13" s="44"/>
      <c r="F13" s="44"/>
      <c r="G13" s="44"/>
      <c r="H13" s="44"/>
      <c r="I13" s="44"/>
      <c r="J13" s="44"/>
      <c r="K13" s="147"/>
    </row>
    <row r="14" spans="2:11" ht="15" customHeight="1" x14ac:dyDescent="0.45">
      <c r="B14" s="5" t="s">
        <v>17</v>
      </c>
      <c r="C14" s="133" t="s">
        <v>18</v>
      </c>
      <c r="D14" s="41"/>
      <c r="E14" s="41"/>
      <c r="F14" s="41"/>
      <c r="G14" s="41"/>
      <c r="H14" s="41"/>
      <c r="I14" s="41"/>
      <c r="J14" s="41"/>
      <c r="K14" s="127"/>
    </row>
    <row r="15" spans="2:11" ht="15" customHeight="1" x14ac:dyDescent="0.45">
      <c r="B15" s="4" t="s">
        <v>19</v>
      </c>
      <c r="C15" s="43" t="str">
        <f ca="1">IFERROR(__xludf.DUMMYFUNCTION("GOOGLETRANSLATE(C14,""tr"",""en"")"),"General International Law I")</f>
        <v>General International Law I</v>
      </c>
      <c r="D15" s="44"/>
      <c r="E15" s="44"/>
      <c r="F15" s="44"/>
      <c r="G15" s="44"/>
      <c r="H15" s="44"/>
      <c r="I15" s="44"/>
      <c r="J15" s="44"/>
      <c r="K15" s="147"/>
    </row>
    <row r="16" spans="2:11" ht="14.25" x14ac:dyDescent="0.45">
      <c r="B16" s="5" t="s">
        <v>20</v>
      </c>
      <c r="C16" s="40" t="s">
        <v>21</v>
      </c>
      <c r="D16" s="41"/>
      <c r="E16" s="41"/>
      <c r="F16" s="42"/>
      <c r="G16" s="96" t="s">
        <v>22</v>
      </c>
      <c r="H16" s="42"/>
      <c r="I16" s="40" t="s">
        <v>23</v>
      </c>
      <c r="J16" s="41"/>
      <c r="K16" s="127"/>
    </row>
    <row r="17" spans="2:11" ht="14.25" x14ac:dyDescent="0.45">
      <c r="B17" s="4" t="s">
        <v>24</v>
      </c>
      <c r="C17" s="43" t="str">
        <f ca="1">IFERROR(__xludf.DUMMYFUNCTION("GOOGLETRANSLATE(C16,""tr"",""en"")"),"Turkish")</f>
        <v>Turkish</v>
      </c>
      <c r="D17" s="44"/>
      <c r="E17" s="44"/>
      <c r="F17" s="147"/>
      <c r="G17" s="165" t="s">
        <v>25</v>
      </c>
      <c r="H17" s="45"/>
      <c r="I17" s="166"/>
      <c r="J17" s="44"/>
      <c r="K17" s="147"/>
    </row>
    <row r="18" spans="2:11" ht="14.25" x14ac:dyDescent="0.45">
      <c r="B18" s="5" t="s">
        <v>26</v>
      </c>
      <c r="C18" s="40" t="s">
        <v>27</v>
      </c>
      <c r="D18" s="41"/>
      <c r="E18" s="41"/>
      <c r="F18" s="42"/>
      <c r="G18" s="96" t="s">
        <v>28</v>
      </c>
      <c r="H18" s="42"/>
      <c r="I18" s="40">
        <v>5</v>
      </c>
      <c r="J18" s="41"/>
      <c r="K18" s="127"/>
    </row>
    <row r="19" spans="2:11" ht="14.25" x14ac:dyDescent="0.45">
      <c r="B19" s="4" t="s">
        <v>29</v>
      </c>
      <c r="C19" s="166" t="s">
        <v>30</v>
      </c>
      <c r="D19" s="44"/>
      <c r="E19" s="44"/>
      <c r="F19" s="45"/>
      <c r="G19" s="165" t="s">
        <v>31</v>
      </c>
      <c r="H19" s="45"/>
      <c r="I19" s="117"/>
      <c r="J19" s="44"/>
      <c r="K19" s="147"/>
    </row>
    <row r="20" spans="2:11" ht="15" customHeight="1" x14ac:dyDescent="0.45">
      <c r="B20" s="5" t="s">
        <v>32</v>
      </c>
      <c r="C20" s="133">
        <v>3</v>
      </c>
      <c r="D20" s="41"/>
      <c r="E20" s="41"/>
      <c r="F20" s="41"/>
      <c r="G20" s="41"/>
      <c r="H20" s="41"/>
      <c r="I20" s="41"/>
      <c r="J20" s="41"/>
      <c r="K20" s="127"/>
    </row>
    <row r="21" spans="2:11" ht="16.5" customHeight="1" x14ac:dyDescent="0.45">
      <c r="B21" s="4" t="s">
        <v>33</v>
      </c>
      <c r="C21" s="167">
        <v>3</v>
      </c>
      <c r="D21" s="44"/>
      <c r="E21" s="44"/>
      <c r="F21" s="44"/>
      <c r="G21" s="44"/>
      <c r="H21" s="44"/>
      <c r="I21" s="44"/>
      <c r="J21" s="44"/>
      <c r="K21" s="147"/>
    </row>
    <row r="22" spans="2:11" ht="15" customHeight="1" x14ac:dyDescent="0.45">
      <c r="B22" s="5" t="s">
        <v>34</v>
      </c>
      <c r="C22" s="133">
        <v>5</v>
      </c>
      <c r="D22" s="41"/>
      <c r="E22" s="41"/>
      <c r="F22" s="41"/>
      <c r="G22" s="41"/>
      <c r="H22" s="41"/>
      <c r="I22" s="41"/>
      <c r="J22" s="41"/>
      <c r="K22" s="127"/>
    </row>
    <row r="23" spans="2:11" ht="16.5" customHeight="1" x14ac:dyDescent="0.45">
      <c r="B23" s="4" t="s">
        <v>35</v>
      </c>
      <c r="C23" s="167">
        <v>5</v>
      </c>
      <c r="D23" s="44"/>
      <c r="E23" s="44"/>
      <c r="F23" s="44"/>
      <c r="G23" s="44"/>
      <c r="H23" s="44"/>
      <c r="I23" s="44"/>
      <c r="J23" s="44"/>
      <c r="K23" s="147"/>
    </row>
    <row r="24" spans="2:11" ht="15.75" customHeight="1" x14ac:dyDescent="0.45">
      <c r="B24" s="5" t="s">
        <v>36</v>
      </c>
      <c r="C24" s="133" t="s">
        <v>37</v>
      </c>
      <c r="D24" s="41"/>
      <c r="E24" s="41"/>
      <c r="F24" s="41"/>
      <c r="G24" s="41"/>
      <c r="H24" s="41"/>
      <c r="I24" s="41"/>
      <c r="J24" s="41"/>
      <c r="K24" s="127"/>
    </row>
    <row r="25" spans="2:11" ht="15.75" customHeight="1" x14ac:dyDescent="0.45">
      <c r="B25" s="4" t="s">
        <v>38</v>
      </c>
      <c r="C25" s="43" t="str">
        <f ca="1">IFERROR(__xludf.DUMMYFUNCTION("GOOGLETRANSLATE(C24,""tr"",""en"")"),"Letter Grade")</f>
        <v>Letter Grade</v>
      </c>
      <c r="D25" s="44"/>
      <c r="E25" s="44"/>
      <c r="F25" s="44"/>
      <c r="G25" s="44"/>
      <c r="H25" s="44"/>
      <c r="I25" s="44"/>
      <c r="J25" s="44"/>
      <c r="K25" s="147"/>
    </row>
    <row r="26" spans="2:11" ht="15" customHeight="1" x14ac:dyDescent="0.45">
      <c r="B26" s="5" t="s">
        <v>39</v>
      </c>
      <c r="C26" s="133" t="s">
        <v>40</v>
      </c>
      <c r="D26" s="41"/>
      <c r="E26" s="41"/>
      <c r="F26" s="41"/>
      <c r="G26" s="41"/>
      <c r="H26" s="41"/>
      <c r="I26" s="41"/>
      <c r="J26" s="41"/>
      <c r="K26" s="127"/>
    </row>
    <row r="27" spans="2:11" ht="15" customHeight="1" x14ac:dyDescent="0.45">
      <c r="B27" s="4" t="s">
        <v>41</v>
      </c>
      <c r="C27" s="43" t="str">
        <f ca="1">IFERROR(__xludf.DUMMYFUNCTION("GOOGLETRANSLATE(C26,""tr"",""en"")"),"None")</f>
        <v>None</v>
      </c>
      <c r="D27" s="44"/>
      <c r="E27" s="44"/>
      <c r="F27" s="44"/>
      <c r="G27" s="44"/>
      <c r="H27" s="44"/>
      <c r="I27" s="44"/>
      <c r="J27" s="44"/>
      <c r="K27" s="147"/>
    </row>
    <row r="28" spans="2:11" ht="15" customHeight="1" x14ac:dyDescent="0.45">
      <c r="B28" s="5" t="s">
        <v>42</v>
      </c>
      <c r="C28" s="133" t="s">
        <v>40</v>
      </c>
      <c r="D28" s="41"/>
      <c r="E28" s="41"/>
      <c r="F28" s="41"/>
      <c r="G28" s="41"/>
      <c r="H28" s="41"/>
      <c r="I28" s="41"/>
      <c r="J28" s="41"/>
      <c r="K28" s="127"/>
    </row>
    <row r="29" spans="2:11" ht="15" customHeight="1" x14ac:dyDescent="0.45">
      <c r="B29" s="4" t="s">
        <v>43</v>
      </c>
      <c r="C29" s="43" t="str">
        <f ca="1">IFERROR(__xludf.DUMMYFUNCTION("GOOGLETRANSLATE(C28,""tr"",""en"")"),"None")</f>
        <v>None</v>
      </c>
      <c r="D29" s="44"/>
      <c r="E29" s="44"/>
      <c r="F29" s="44"/>
      <c r="G29" s="44"/>
      <c r="H29" s="44"/>
      <c r="I29" s="44"/>
      <c r="J29" s="44"/>
      <c r="K29" s="147"/>
    </row>
    <row r="30" spans="2:11" ht="15.75" customHeight="1" x14ac:dyDescent="0.45">
      <c r="B30" s="5" t="s">
        <v>44</v>
      </c>
      <c r="C30" s="168" t="s">
        <v>45</v>
      </c>
      <c r="D30" s="41"/>
      <c r="E30" s="41"/>
      <c r="F30" s="41"/>
      <c r="G30" s="41"/>
      <c r="H30" s="41"/>
      <c r="I30" s="41"/>
      <c r="J30" s="41"/>
      <c r="K30" s="127"/>
    </row>
    <row r="31" spans="2:11" ht="15.75" customHeight="1" x14ac:dyDescent="0.45">
      <c r="B31" s="6" t="s">
        <v>46</v>
      </c>
      <c r="C31" s="43" t="str">
        <f ca="1">IFERROR(__xludf.DUMMYFUNCTION("GOOGLETRANSLATE(C30,""tr"",""en"")"),"Only departmental students can take the course.")</f>
        <v>Only departmental students can take the course.</v>
      </c>
      <c r="D31" s="44"/>
      <c r="E31" s="44"/>
      <c r="F31" s="44"/>
      <c r="G31" s="44"/>
      <c r="H31" s="44"/>
      <c r="I31" s="44"/>
      <c r="J31" s="44"/>
      <c r="K31" s="147"/>
    </row>
    <row r="32" spans="2:11" ht="27" customHeight="1" x14ac:dyDescent="0.45">
      <c r="B32" s="7" t="s">
        <v>47</v>
      </c>
      <c r="C32" s="169" t="s">
        <v>48</v>
      </c>
      <c r="D32" s="109"/>
      <c r="E32" s="109"/>
      <c r="F32" s="109"/>
      <c r="G32" s="109"/>
      <c r="H32" s="109"/>
      <c r="I32" s="109"/>
      <c r="J32" s="109"/>
      <c r="K32" s="125"/>
    </row>
    <row r="33" spans="2:11" ht="27.75" customHeight="1" x14ac:dyDescent="0.45">
      <c r="B33" s="4" t="s">
        <v>49</v>
      </c>
      <c r="C33" s="43" t="str">
        <f ca="1">IFERROR(__xludf.DUMMYFUNCTION("GOOGLETRANSLATE(C32,""tr"",""en"")"),"The aim of the course is to teach the basic concepts and rules of international law and to provide the ability to apply knowledge to current events.")</f>
        <v>The aim of the course is to teach the basic concepts and rules of international law and to provide the ability to apply knowledge to current events.</v>
      </c>
      <c r="D33" s="44"/>
      <c r="E33" s="44"/>
      <c r="F33" s="44"/>
      <c r="G33" s="44"/>
      <c r="H33" s="44"/>
      <c r="I33" s="44"/>
      <c r="J33" s="44"/>
      <c r="K33" s="147"/>
    </row>
    <row r="34" spans="2:11" ht="15.75" customHeight="1" x14ac:dyDescent="0.45">
      <c r="B34" s="8" t="s">
        <v>50</v>
      </c>
      <c r="C34" s="40" t="s">
        <v>51</v>
      </c>
      <c r="D34" s="41"/>
      <c r="E34" s="41"/>
      <c r="F34" s="41"/>
      <c r="G34" s="41"/>
      <c r="H34" s="41"/>
      <c r="I34" s="41"/>
      <c r="J34" s="41"/>
      <c r="K34" s="127"/>
    </row>
    <row r="35" spans="2:11" ht="30.75" customHeight="1" x14ac:dyDescent="0.45">
      <c r="B35" s="6" t="s">
        <v>52</v>
      </c>
      <c r="C35" s="43" t="str">
        <f ca="1">IFERROR(__xludf.DUMMYFUNCTION("GOOGLETRANSLATE(C34,""tr"",""en"")"),"The formation and development of international legal rules, sources of international law (custom, treaties, case law), general principles of the state, unilateral acts of the state, decisions of international organizations, doctrine, general principles of"&amp;" international law, persons of international law (state, international organizations, private persons), international agreements and obligations arising from these agreements, the impact of agreements on domestic law constitute the content of the course.")</f>
        <v>The formation and development of international legal rules, sources of international law (custom, treaties, case law), general principles of the state, unilateral acts of the state, decisions of international organizations, doctrine, general principles of international law, persons of international law (state, international organizations, private persons), international agreements and obligations arising from these agreements, the impact of agreements on domestic law constitute the content of the course.</v>
      </c>
      <c r="D35" s="44"/>
      <c r="E35" s="44"/>
      <c r="F35" s="44"/>
      <c r="G35" s="44"/>
      <c r="H35" s="44"/>
      <c r="I35" s="44"/>
      <c r="J35" s="44"/>
      <c r="K35" s="147"/>
    </row>
    <row r="36" spans="2:11" ht="15.75" customHeight="1" x14ac:dyDescent="0.45">
      <c r="B36" s="170" t="s">
        <v>53</v>
      </c>
      <c r="C36" s="172" t="s">
        <v>54</v>
      </c>
      <c r="D36" s="108" t="s">
        <v>55</v>
      </c>
      <c r="E36" s="109"/>
      <c r="F36" s="109"/>
      <c r="G36" s="109"/>
      <c r="H36" s="109"/>
      <c r="I36" s="109"/>
      <c r="J36" s="109"/>
      <c r="K36" s="125"/>
    </row>
    <row r="37" spans="2:11" ht="15.75" customHeight="1" x14ac:dyDescent="0.45">
      <c r="B37" s="55"/>
      <c r="C37" s="61"/>
      <c r="D37" s="43" t="str">
        <f ca="1">IFERROR(__xludf.DUMMYFUNCTION("GOOGLETRANSLATE(D36,""tr"",""en"")"),"Define the basic principles and rules of international law")</f>
        <v>Define the basic principles and rules of international law</v>
      </c>
      <c r="E37" s="44"/>
      <c r="F37" s="44"/>
      <c r="G37" s="44"/>
      <c r="H37" s="44"/>
      <c r="I37" s="44"/>
      <c r="J37" s="44"/>
      <c r="K37" s="147"/>
    </row>
    <row r="38" spans="2:11" ht="15.75" customHeight="1" x14ac:dyDescent="0.45">
      <c r="B38" s="55"/>
      <c r="C38" s="173" t="s">
        <v>56</v>
      </c>
      <c r="D38" s="40" t="s">
        <v>57</v>
      </c>
      <c r="E38" s="41"/>
      <c r="F38" s="41"/>
      <c r="G38" s="41"/>
      <c r="H38" s="41"/>
      <c r="I38" s="41"/>
      <c r="J38" s="41"/>
      <c r="K38" s="127"/>
    </row>
    <row r="39" spans="2:11" ht="15.75" customHeight="1" x14ac:dyDescent="0.45">
      <c r="B39" s="55"/>
      <c r="C39" s="61"/>
      <c r="D39" s="43" t="str">
        <f ca="1">IFERROR(__xludf.DUMMYFUNCTION("GOOGLETRANSLATE(D38,""tr"",""en"")"),"Determining the nature and source of an international legal institution")</f>
        <v>Determining the nature and source of an international legal institution</v>
      </c>
      <c r="E39" s="44"/>
      <c r="F39" s="44"/>
      <c r="G39" s="44"/>
      <c r="H39" s="44"/>
      <c r="I39" s="44"/>
      <c r="J39" s="44"/>
      <c r="K39" s="147"/>
    </row>
    <row r="40" spans="2:11" ht="15.75" customHeight="1" x14ac:dyDescent="0.45">
      <c r="B40" s="55"/>
      <c r="C40" s="173" t="s">
        <v>58</v>
      </c>
      <c r="D40" s="40" t="s">
        <v>59</v>
      </c>
      <c r="E40" s="41"/>
      <c r="F40" s="41"/>
      <c r="G40" s="41"/>
      <c r="H40" s="41"/>
      <c r="I40" s="41"/>
      <c r="J40" s="41"/>
      <c r="K40" s="127"/>
    </row>
    <row r="41" spans="2:11" ht="15.75" customHeight="1" x14ac:dyDescent="0.45">
      <c r="B41" s="55"/>
      <c r="C41" s="61"/>
      <c r="D41" s="43" t="str">
        <f ca="1">IFERROR(__xludf.DUMMYFUNCTION("GOOGLETRANSLATE(D40,""tr"",""en"")"),"Analyze the place of international law in domestic law and its impact on domestic law.")</f>
        <v>Analyze the place of international law in domestic law and its impact on domestic law.</v>
      </c>
      <c r="E41" s="44"/>
      <c r="F41" s="44"/>
      <c r="G41" s="44"/>
      <c r="H41" s="44"/>
      <c r="I41" s="44"/>
      <c r="J41" s="44"/>
      <c r="K41" s="147"/>
    </row>
    <row r="42" spans="2:11" ht="15.75" customHeight="1" x14ac:dyDescent="0.45">
      <c r="B42" s="55"/>
      <c r="C42" s="173" t="s">
        <v>60</v>
      </c>
      <c r="D42" s="40" t="s">
        <v>61</v>
      </c>
      <c r="E42" s="41"/>
      <c r="F42" s="41"/>
      <c r="G42" s="41"/>
      <c r="H42" s="41"/>
      <c r="I42" s="41"/>
      <c r="J42" s="41"/>
      <c r="K42" s="127"/>
    </row>
    <row r="43" spans="2:11" ht="15.75" customHeight="1" x14ac:dyDescent="0.45">
      <c r="B43" s="55"/>
      <c r="C43" s="61"/>
      <c r="D43" s="43" t="str">
        <f ca="1">IFERROR(__xludf.DUMMYFUNCTION("GOOGLETRANSLATE(D42,""tr"",""en"")"),"Interpreting decisions on a current international legal event")</f>
        <v>Interpreting decisions on a current international legal event</v>
      </c>
      <c r="E43" s="44"/>
      <c r="F43" s="44"/>
      <c r="G43" s="44"/>
      <c r="H43" s="44"/>
      <c r="I43" s="44"/>
      <c r="J43" s="44"/>
      <c r="K43" s="147"/>
    </row>
    <row r="44" spans="2:11" ht="15.75" customHeight="1" x14ac:dyDescent="0.45">
      <c r="B44" s="55"/>
      <c r="C44" s="173" t="s">
        <v>62</v>
      </c>
      <c r="D44" s="40" t="s">
        <v>63</v>
      </c>
      <c r="E44" s="41"/>
      <c r="F44" s="41"/>
      <c r="G44" s="41"/>
      <c r="H44" s="41"/>
      <c r="I44" s="41"/>
      <c r="J44" s="41"/>
      <c r="K44" s="127"/>
    </row>
    <row r="45" spans="2:11" ht="15.75" customHeight="1" x14ac:dyDescent="0.45">
      <c r="B45" s="171"/>
      <c r="C45" s="61"/>
      <c r="D45" s="43" t="str">
        <f ca="1">IFERROR(__xludf.DUMMYFUNCTION("GOOGLETRANSLATE(D44,""tr"",""en"")"),"Identifying international law actors and assessing their rights and obligations")</f>
        <v>Identifying international law actors and assessing their rights and obligations</v>
      </c>
      <c r="E45" s="44"/>
      <c r="F45" s="44"/>
      <c r="G45" s="44"/>
      <c r="H45" s="44"/>
      <c r="I45" s="44"/>
      <c r="J45" s="44"/>
      <c r="K45" s="147"/>
    </row>
    <row r="46" spans="2:11" ht="18.75" customHeight="1" x14ac:dyDescent="0.45">
      <c r="B46" s="48" t="s">
        <v>64</v>
      </c>
      <c r="C46" s="49"/>
      <c r="D46" s="49"/>
      <c r="E46" s="49"/>
      <c r="F46" s="49"/>
      <c r="G46" s="49"/>
      <c r="H46" s="49"/>
      <c r="I46" s="49"/>
      <c r="J46" s="49"/>
      <c r="K46" s="50"/>
    </row>
    <row r="47" spans="2:11" ht="16.5" customHeight="1" x14ac:dyDescent="0.45">
      <c r="B47" s="51" t="s">
        <v>65</v>
      </c>
      <c r="C47" s="52"/>
      <c r="D47" s="52"/>
      <c r="E47" s="52"/>
      <c r="F47" s="52"/>
      <c r="G47" s="52"/>
      <c r="H47" s="52"/>
      <c r="I47" s="52"/>
      <c r="J47" s="52"/>
      <c r="K47" s="53"/>
    </row>
    <row r="48" spans="2:11" ht="15.75" customHeight="1" x14ac:dyDescent="0.45">
      <c r="B48" s="54" t="s">
        <v>66</v>
      </c>
      <c r="C48" s="57" t="s">
        <v>67</v>
      </c>
      <c r="D48" s="58"/>
      <c r="E48" s="58"/>
      <c r="F48" s="59"/>
      <c r="G48" s="9" t="s">
        <v>68</v>
      </c>
      <c r="H48" s="9" t="s">
        <v>69</v>
      </c>
      <c r="I48" s="9" t="s">
        <v>70</v>
      </c>
      <c r="J48" s="9" t="s">
        <v>71</v>
      </c>
      <c r="K48" s="10" t="s">
        <v>72</v>
      </c>
    </row>
    <row r="49" spans="2:13" ht="30" customHeight="1" x14ac:dyDescent="0.45">
      <c r="B49" s="55"/>
      <c r="C49" s="11" t="s">
        <v>73</v>
      </c>
      <c r="D49" s="40" t="s">
        <v>74</v>
      </c>
      <c r="E49" s="41"/>
      <c r="F49" s="42"/>
      <c r="G49" s="63" t="s">
        <v>75</v>
      </c>
      <c r="H49" s="60"/>
      <c r="I49" s="60"/>
      <c r="J49" s="174" t="s">
        <v>75</v>
      </c>
      <c r="K49" s="46"/>
      <c r="M49" s="12"/>
    </row>
    <row r="50" spans="2:13" ht="30" customHeight="1" x14ac:dyDescent="0.45">
      <c r="B50" s="55"/>
      <c r="C50" s="13" t="s">
        <v>76</v>
      </c>
      <c r="D50" s="43" t="str">
        <f ca="1">IFERROR(__xludf.DUMMYFUNCTION("GOOGLETRANSLATE(D49,""tr"",""en"")"),"Ability to communicate effectively in Turkish and English using verbal, written and visual methods, write reports and make presentations.")</f>
        <v>Ability to communicate effectively in Turkish and English using verbal, written and visual methods, write reports and make presentations.</v>
      </c>
      <c r="E50" s="44"/>
      <c r="F50" s="45"/>
      <c r="G50" s="61"/>
      <c r="H50" s="61"/>
      <c r="I50" s="61"/>
      <c r="J50" s="61"/>
      <c r="K50" s="62"/>
      <c r="M50" s="12"/>
    </row>
    <row r="51" spans="2:13" ht="30" customHeight="1" x14ac:dyDescent="0.45">
      <c r="B51" s="55"/>
      <c r="C51" s="14" t="s">
        <v>77</v>
      </c>
      <c r="D51" s="40" t="s">
        <v>78</v>
      </c>
      <c r="E51" s="41"/>
      <c r="F51" s="42"/>
      <c r="G51" s="60"/>
      <c r="H51" s="60"/>
      <c r="I51" s="60"/>
      <c r="J51" s="174" t="s">
        <v>75</v>
      </c>
      <c r="K51" s="46"/>
      <c r="M51" s="12"/>
    </row>
    <row r="52" spans="2:13" ht="30" customHeight="1" x14ac:dyDescent="0.45">
      <c r="B52" s="55"/>
      <c r="C52" s="15" t="s">
        <v>79</v>
      </c>
      <c r="D52" s="43" t="str">
        <f ca="1">IFERROR(__xludf.DUMMYFUNCTION("GOOGLETRANSLATE(D51,""tr"",""en"")"),"Ability to work effectively both individually and in interdisciplinary and multidisciplinary teams.")</f>
        <v>Ability to work effectively both individually and in interdisciplinary and multidisciplinary teams.</v>
      </c>
      <c r="E52" s="44"/>
      <c r="F52" s="45"/>
      <c r="G52" s="61"/>
      <c r="H52" s="61"/>
      <c r="I52" s="61"/>
      <c r="J52" s="61"/>
      <c r="K52" s="62"/>
      <c r="M52" s="12"/>
    </row>
    <row r="53" spans="2:13" ht="30" customHeight="1" x14ac:dyDescent="0.45">
      <c r="B53" s="55"/>
      <c r="C53" s="11" t="s">
        <v>80</v>
      </c>
      <c r="D53" s="40" t="s">
        <v>81</v>
      </c>
      <c r="E53" s="41"/>
      <c r="F53" s="42"/>
      <c r="G53" s="60"/>
      <c r="H53" s="60"/>
      <c r="I53" s="60" t="s">
        <v>75</v>
      </c>
      <c r="J53" s="174"/>
      <c r="K53" s="46" t="s">
        <v>75</v>
      </c>
      <c r="M53" s="12"/>
    </row>
    <row r="54" spans="2:13" ht="30" customHeight="1" x14ac:dyDescent="0.45">
      <c r="B54" s="55"/>
      <c r="C54" s="13" t="s">
        <v>82</v>
      </c>
      <c r="D54" s="43" t="str">
        <f ca="1">IFERROR(__xludf.DUMMYFUNCTION("GOOGLETRANSLATE(D53,""tr"",""en"")"),"Awareness of the necessity of lifelong learning and the ability to access information, follow developments in science and technology, and constantly renew oneself.")</f>
        <v>Awareness of the necessity of lifelong learning and the ability to access information, follow developments in science and technology, and constantly renew oneself.</v>
      </c>
      <c r="E54" s="44"/>
      <c r="F54" s="45"/>
      <c r="G54" s="61"/>
      <c r="H54" s="61"/>
      <c r="I54" s="61"/>
      <c r="J54" s="61"/>
      <c r="K54" s="62"/>
      <c r="M54" s="12"/>
    </row>
    <row r="55" spans="2:13" ht="30" customHeight="1" x14ac:dyDescent="0.45">
      <c r="B55" s="55"/>
      <c r="C55" s="14" t="s">
        <v>83</v>
      </c>
      <c r="D55" s="40" t="s">
        <v>84</v>
      </c>
      <c r="E55" s="41"/>
      <c r="F55" s="42"/>
      <c r="G55" s="60"/>
      <c r="H55" s="60"/>
      <c r="I55" s="60"/>
      <c r="J55" s="174"/>
      <c r="K55" s="46"/>
      <c r="M55" s="12"/>
    </row>
    <row r="56" spans="2:13" ht="30" customHeight="1" x14ac:dyDescent="0.45">
      <c r="B56" s="55"/>
      <c r="C56" s="15" t="s">
        <v>85</v>
      </c>
      <c r="D56" s="43" t="str">
        <f ca="1">IFERROR(__xludf.DUMMYFUNCTION("GOOGLETRANSLATE(D55,""tr"",""en"")"),"Knowledge of project management, risk management, innovation and change management, entrepreneurship and sustainable development.")</f>
        <v>Knowledge of project management, risk management, innovation and change management, entrepreneurship and sustainable development.</v>
      </c>
      <c r="E56" s="44"/>
      <c r="F56" s="45"/>
      <c r="G56" s="61"/>
      <c r="H56" s="61"/>
      <c r="I56" s="61"/>
      <c r="J56" s="61"/>
      <c r="K56" s="62"/>
      <c r="M56" s="12"/>
    </row>
    <row r="57" spans="2:13" ht="30" customHeight="1" x14ac:dyDescent="0.45">
      <c r="B57" s="55"/>
      <c r="C57" s="11" t="s">
        <v>86</v>
      </c>
      <c r="D57" s="175" t="s">
        <v>87</v>
      </c>
      <c r="E57" s="41"/>
      <c r="F57" s="42"/>
      <c r="G57" s="60"/>
      <c r="H57" s="60"/>
      <c r="I57" s="60"/>
      <c r="J57" s="174"/>
      <c r="K57" s="46" t="s">
        <v>75</v>
      </c>
      <c r="M57" s="12"/>
    </row>
    <row r="58" spans="2:13" ht="30" customHeight="1" x14ac:dyDescent="0.45">
      <c r="B58" s="55"/>
      <c r="C58" s="16" t="s">
        <v>88</v>
      </c>
      <c r="D58" s="43" t="str">
        <f ca="1">IFERROR(__xludf.DUMMYFUNCTION("GOOGLETRANSLATE(D57,""tr"",""en"")"),"Awareness of sectors and ability to prepare business plans.")</f>
        <v>Awareness of sectors and ability to prepare business plans.</v>
      </c>
      <c r="E58" s="44"/>
      <c r="F58" s="45"/>
      <c r="G58" s="61"/>
      <c r="H58" s="61"/>
      <c r="I58" s="61"/>
      <c r="J58" s="61"/>
      <c r="K58" s="62"/>
      <c r="M58" s="12"/>
    </row>
    <row r="59" spans="2:13" ht="30" customHeight="1" x14ac:dyDescent="0.45">
      <c r="B59" s="55"/>
      <c r="C59" s="11" t="s">
        <v>89</v>
      </c>
      <c r="D59" s="40" t="s">
        <v>90</v>
      </c>
      <c r="E59" s="41"/>
      <c r="F59" s="42"/>
      <c r="G59" s="60" t="s">
        <v>75</v>
      </c>
      <c r="H59" s="60"/>
      <c r="I59" s="60"/>
      <c r="J59" s="64" t="s">
        <v>75</v>
      </c>
      <c r="K59" s="46" t="s">
        <v>75</v>
      </c>
      <c r="M59" s="12"/>
    </row>
    <row r="60" spans="2:13" ht="30" customHeight="1" x14ac:dyDescent="0.45">
      <c r="B60" s="56"/>
      <c r="C60" s="17" t="s">
        <v>91</v>
      </c>
      <c r="D60" s="43" t="str">
        <f ca="1">IFERROR(__xludf.DUMMYFUNCTION("GOOGLETRANSLATE(D59,""tr"",""en"")"),"Awareness of professional and ethical responsibility and acting in accordance with ethical principles.")</f>
        <v>Awareness of professional and ethical responsibility and acting in accordance with ethical principles.</v>
      </c>
      <c r="E60" s="44"/>
      <c r="F60" s="45"/>
      <c r="G60" s="66"/>
      <c r="H60" s="66"/>
      <c r="I60" s="66"/>
      <c r="J60" s="66"/>
      <c r="K60" s="47"/>
      <c r="M60" s="12"/>
    </row>
    <row r="61" spans="2:13" ht="30" customHeight="1" x14ac:dyDescent="0.45">
      <c r="B61" s="84" t="s">
        <v>92</v>
      </c>
      <c r="C61" s="18" t="s">
        <v>93</v>
      </c>
      <c r="D61" s="108" t="s">
        <v>94</v>
      </c>
      <c r="E61" s="109"/>
      <c r="F61" s="87"/>
      <c r="G61" s="67" t="s">
        <v>75</v>
      </c>
      <c r="H61" s="67" t="s">
        <v>75</v>
      </c>
      <c r="I61" s="67"/>
      <c r="J61" s="68"/>
      <c r="K61" s="69"/>
    </row>
    <row r="62" spans="2:13" ht="30" customHeight="1" x14ac:dyDescent="0.45">
      <c r="B62" s="55"/>
      <c r="C62" s="19" t="s">
        <v>95</v>
      </c>
      <c r="D62" s="43" t="str">
        <f ca="1">IFERROR(__xludf.DUMMYFUNCTION("GOOGLETRANSLATE(D61,""tr"",""en"")"),"Ability to recognize and apply the basic principles of law, legal theories, legal methodology, and interpretation methods.")</f>
        <v>Ability to recognize and apply the basic principles of law, legal theories, legal methodology, and interpretation methods.</v>
      </c>
      <c r="E62" s="44"/>
      <c r="F62" s="45"/>
      <c r="G62" s="61"/>
      <c r="H62" s="61"/>
      <c r="I62" s="61"/>
      <c r="J62" s="61"/>
      <c r="K62" s="62"/>
    </row>
    <row r="63" spans="2:13" ht="30" customHeight="1" x14ac:dyDescent="0.45">
      <c r="B63" s="55"/>
      <c r="C63" s="20" t="s">
        <v>96</v>
      </c>
      <c r="D63" s="40" t="s">
        <v>97</v>
      </c>
      <c r="E63" s="41"/>
      <c r="F63" s="42"/>
      <c r="G63" s="63" t="s">
        <v>75</v>
      </c>
      <c r="H63" s="63"/>
      <c r="I63" s="63" t="s">
        <v>75</v>
      </c>
      <c r="J63" s="64" t="s">
        <v>75</v>
      </c>
      <c r="K63" s="65"/>
    </row>
    <row r="64" spans="2:13" ht="30" customHeight="1" x14ac:dyDescent="0.45">
      <c r="B64" s="55"/>
      <c r="C64" s="21" t="s">
        <v>98</v>
      </c>
      <c r="D64" s="43" t="str">
        <f ca="1">IFERROR(__xludf.DUMMYFUNCTION("GOOGLETRANSLATE(D63,""tr"",""en"")"),"Ability to follow, evaluate, interpret and implement current innovations and legislative changes")</f>
        <v>Ability to follow, evaluate, interpret and implement current innovations and legislative changes</v>
      </c>
      <c r="E64" s="44"/>
      <c r="F64" s="45"/>
      <c r="G64" s="61"/>
      <c r="H64" s="61"/>
      <c r="I64" s="61"/>
      <c r="J64" s="61"/>
      <c r="K64" s="62"/>
    </row>
    <row r="65" spans="2:11" ht="30" customHeight="1" x14ac:dyDescent="0.45">
      <c r="B65" s="55"/>
      <c r="C65" s="22" t="s">
        <v>99</v>
      </c>
      <c r="D65" s="40" t="s">
        <v>100</v>
      </c>
      <c r="E65" s="41"/>
      <c r="F65" s="42"/>
      <c r="G65" s="63" t="s">
        <v>75</v>
      </c>
      <c r="H65" s="63" t="s">
        <v>75</v>
      </c>
      <c r="I65" s="63"/>
      <c r="J65" s="64" t="s">
        <v>75</v>
      </c>
      <c r="K65" s="65" t="s">
        <v>75</v>
      </c>
    </row>
    <row r="66" spans="2:11" ht="30" customHeight="1" x14ac:dyDescent="0.45">
      <c r="B66" s="55"/>
      <c r="C66" s="19" t="s">
        <v>101</v>
      </c>
      <c r="D66" s="43" t="str">
        <f ca="1">IFERROR(__xludf.DUMMYFUNCTION("GOOGLETRANSLATE(D65,""tr"",""en"")"),"Ability to access and use legal information sources, ability to follow and evaluate current legislative changes, opinions in the doctrine and court decisions.")</f>
        <v>Ability to access and use legal information sources, ability to follow and evaluate current legislative changes, opinions in the doctrine and court decisions.</v>
      </c>
      <c r="E66" s="44"/>
      <c r="F66" s="45"/>
      <c r="G66" s="61"/>
      <c r="H66" s="61"/>
      <c r="I66" s="61"/>
      <c r="J66" s="61"/>
      <c r="K66" s="62"/>
    </row>
    <row r="67" spans="2:11" ht="30" customHeight="1" x14ac:dyDescent="0.45">
      <c r="B67" s="55"/>
      <c r="C67" s="20" t="s">
        <v>102</v>
      </c>
      <c r="D67" s="40" t="s">
        <v>103</v>
      </c>
      <c r="E67" s="41"/>
      <c r="F67" s="42"/>
      <c r="G67" s="63"/>
      <c r="H67" s="63"/>
      <c r="I67" s="63"/>
      <c r="J67" s="64" t="s">
        <v>75</v>
      </c>
      <c r="K67" s="65" t="s">
        <v>75</v>
      </c>
    </row>
    <row r="68" spans="2:11" ht="30" customHeight="1" x14ac:dyDescent="0.45">
      <c r="B68" s="55"/>
      <c r="C68" s="21" t="s">
        <v>104</v>
      </c>
      <c r="D68" s="43" t="str">
        <f ca="1">IFERROR(__xludf.DUMMYFUNCTION("GOOGLETRANSLATE(D67,""tr"",""en"")"),"Acting in accordance with social, scientific and ethical values ​​when evaluating legal information.")</f>
        <v>Acting in accordance with social, scientific and ethical values ​​when evaluating legal information.</v>
      </c>
      <c r="E68" s="44"/>
      <c r="F68" s="45"/>
      <c r="G68" s="61"/>
      <c r="H68" s="61"/>
      <c r="I68" s="61"/>
      <c r="J68" s="61"/>
      <c r="K68" s="62"/>
    </row>
    <row r="69" spans="2:11" ht="30" customHeight="1" x14ac:dyDescent="0.45">
      <c r="B69" s="55"/>
      <c r="C69" s="22" t="s">
        <v>105</v>
      </c>
      <c r="D69" s="40" t="s">
        <v>106</v>
      </c>
      <c r="E69" s="41"/>
      <c r="F69" s="42"/>
      <c r="G69" s="63" t="s">
        <v>75</v>
      </c>
      <c r="H69" s="63"/>
      <c r="I69" s="63" t="s">
        <v>75</v>
      </c>
      <c r="J69" s="64" t="s">
        <v>75</v>
      </c>
      <c r="K69" s="65"/>
    </row>
    <row r="70" spans="2:11" ht="30" customHeight="1" x14ac:dyDescent="0.45">
      <c r="B70" s="55"/>
      <c r="C70" s="23" t="s">
        <v>107</v>
      </c>
      <c r="D70" s="43" t="str">
        <f ca="1">IFERROR(__xludf.DUMMYFUNCTION("GOOGLETRANSLATE(D69,""tr"",""en"")"),"The awareness of identifying, evaluating and solving legal problems according to the general principles of law, de lege feranda and de lege lata; the ability to take into account not only the national but also the international aspects of law and to give "&amp;"importance to conscientious opinion when making decisions.")</f>
        <v>The awareness of identifying, evaluating and solving legal problems according to the general principles of law, de lege feranda and de lege lata; the ability to take into account not only the national but also the international aspects of law and to give importance to conscientious opinion when making decisions.</v>
      </c>
      <c r="E70" s="44"/>
      <c r="F70" s="45"/>
      <c r="G70" s="61"/>
      <c r="H70" s="61"/>
      <c r="I70" s="61"/>
      <c r="J70" s="61"/>
      <c r="K70" s="62"/>
    </row>
    <row r="71" spans="2:11" ht="30" customHeight="1" x14ac:dyDescent="0.45">
      <c r="B71" s="55"/>
      <c r="C71" s="22" t="s">
        <v>108</v>
      </c>
      <c r="D71" s="40" t="s">
        <v>109</v>
      </c>
      <c r="E71" s="41"/>
      <c r="F71" s="42"/>
      <c r="G71" s="63"/>
      <c r="H71" s="63" t="s">
        <v>75</v>
      </c>
      <c r="I71" s="63"/>
      <c r="J71" s="64" t="s">
        <v>75</v>
      </c>
      <c r="K71" s="65" t="s">
        <v>75</v>
      </c>
    </row>
    <row r="72" spans="2:11" ht="30" customHeight="1" x14ac:dyDescent="0.45">
      <c r="B72" s="56"/>
      <c r="C72" s="24" t="s">
        <v>110</v>
      </c>
      <c r="D72" s="43" t="str">
        <f ca="1">IFERROR(__xludf.DUMMYFUNCTION("GOOGLETRANSLATE(D71,""tr"",""en"")"),"Ability to criticize legal disputes by evaluating legislative texts, judicial decisions and different opinions in the doctrine from an analytical perspective, to form one's own opinions, to identify legal deficiencies and to make recommendations.")</f>
        <v>Ability to criticize legal disputes by evaluating legislative texts, judicial decisions and different opinions in the doctrine from an analytical perspective, to form one's own opinions, to identify legal deficiencies and to make recommendations.</v>
      </c>
      <c r="E72" s="44"/>
      <c r="F72" s="45"/>
      <c r="G72" s="66"/>
      <c r="H72" s="66"/>
      <c r="I72" s="66"/>
      <c r="J72" s="66"/>
      <c r="K72" s="47"/>
    </row>
    <row r="73" spans="2:11" ht="30" customHeight="1" x14ac:dyDescent="0.45">
      <c r="B73" s="85" t="s">
        <v>111</v>
      </c>
      <c r="C73" s="25" t="s">
        <v>112</v>
      </c>
      <c r="D73" s="110" t="s">
        <v>113</v>
      </c>
      <c r="E73" s="111"/>
      <c r="F73" s="102"/>
      <c r="G73" s="68"/>
      <c r="H73" s="68"/>
      <c r="I73" s="68" t="s">
        <v>75</v>
      </c>
      <c r="J73" s="68"/>
      <c r="K73" s="69" t="s">
        <v>75</v>
      </c>
    </row>
    <row r="74" spans="2:11" ht="30" customHeight="1" x14ac:dyDescent="0.45">
      <c r="B74" s="55"/>
      <c r="C74" s="19" t="s">
        <v>114</v>
      </c>
      <c r="D74" s="43" t="str">
        <f ca="1">IFERROR(__xludf.DUMMYFUNCTION("GOOGLETRANSLATE(D73,""tr"",""en"")"),"Ability to perceive problems in different branches of law, to characterize complex problems encountered in practice and to produce solutions.")</f>
        <v>Ability to perceive problems in different branches of law, to characterize complex problems encountered in practice and to produce solutions.</v>
      </c>
      <c r="E74" s="44"/>
      <c r="F74" s="45"/>
      <c r="G74" s="61"/>
      <c r="H74" s="61"/>
      <c r="I74" s="61"/>
      <c r="J74" s="61"/>
      <c r="K74" s="62"/>
    </row>
    <row r="75" spans="2:11" ht="30" customHeight="1" x14ac:dyDescent="0.45">
      <c r="B75" s="55"/>
      <c r="C75" s="20" t="s">
        <v>115</v>
      </c>
      <c r="D75" s="40" t="s">
        <v>116</v>
      </c>
      <c r="E75" s="41"/>
      <c r="F75" s="42"/>
      <c r="G75" s="64"/>
      <c r="H75" s="64"/>
      <c r="I75" s="64"/>
      <c r="J75" s="64" t="s">
        <v>75</v>
      </c>
      <c r="K75" s="65"/>
    </row>
    <row r="76" spans="2:11" ht="30" customHeight="1" x14ac:dyDescent="0.45">
      <c r="B76" s="55"/>
      <c r="C76" s="21" t="s">
        <v>117</v>
      </c>
      <c r="D76" s="43" t="str">
        <f ca="1">IFERROR(__xludf.DUMMYFUNCTION("GOOGLETRANSLATE(D75,""tr"",""en"")"),"As an individual with social responsibility awareness, the ability to participate in law-related projects and various activities and to effectively transfer legal knowledge to the necessary places (private sector, public sector).")</f>
        <v>As an individual with social responsibility awareness, the ability to participate in law-related projects and various activities and to effectively transfer legal knowledge to the necessary places (private sector, public sector).</v>
      </c>
      <c r="E76" s="44"/>
      <c r="F76" s="45"/>
      <c r="G76" s="61"/>
      <c r="H76" s="61"/>
      <c r="I76" s="61"/>
      <c r="J76" s="61"/>
      <c r="K76" s="62"/>
    </row>
    <row r="77" spans="2:11" ht="30" customHeight="1" x14ac:dyDescent="0.45">
      <c r="B77" s="55"/>
      <c r="C77" s="20" t="s">
        <v>118</v>
      </c>
      <c r="D77" s="40" t="s">
        <v>119</v>
      </c>
      <c r="E77" s="41"/>
      <c r="F77" s="42"/>
      <c r="G77" s="64" t="s">
        <v>75</v>
      </c>
      <c r="H77" s="64"/>
      <c r="I77" s="64" t="s">
        <v>75</v>
      </c>
      <c r="J77" s="64" t="s">
        <v>75</v>
      </c>
      <c r="K77" s="65"/>
    </row>
    <row r="78" spans="2:11" ht="30" customHeight="1" x14ac:dyDescent="0.45">
      <c r="B78" s="55"/>
      <c r="C78" s="21" t="s">
        <v>120</v>
      </c>
      <c r="D78" s="43" t="str">
        <f ca="1">IFERROR(__xludf.DUMMYFUNCTION("GOOGLETRANSLATE(D77,""tr"",""en"")"),"Knowledge at a level that will enable you to benefit from developing information technology in the use of legal resources.")</f>
        <v>Knowledge at a level that will enable you to benefit from developing information technology in the use of legal resources.</v>
      </c>
      <c r="E78" s="44"/>
      <c r="F78" s="45"/>
      <c r="G78" s="61"/>
      <c r="H78" s="61"/>
      <c r="I78" s="61"/>
      <c r="J78" s="61"/>
      <c r="K78" s="62"/>
    </row>
    <row r="79" spans="2:11" ht="30" customHeight="1" x14ac:dyDescent="0.45">
      <c r="B79" s="55"/>
      <c r="C79" s="22" t="s">
        <v>121</v>
      </c>
      <c r="D79" s="40" t="s">
        <v>122</v>
      </c>
      <c r="E79" s="41"/>
      <c r="F79" s="42"/>
      <c r="G79" s="64"/>
      <c r="H79" s="64"/>
      <c r="I79" s="64"/>
      <c r="J79" s="64"/>
      <c r="K79" s="65" t="s">
        <v>75</v>
      </c>
    </row>
    <row r="80" spans="2:11" ht="30" customHeight="1" x14ac:dyDescent="0.45">
      <c r="B80" s="56"/>
      <c r="C80" s="19" t="s">
        <v>123</v>
      </c>
      <c r="D80" s="43" t="str">
        <f ca="1">IFERROR(__xludf.DUMMYFUNCTION("GOOGLETRANSLATE(D79,""tr"",""en"")"),"Awareness of understanding the development and change of society, its problems and contributing to the solution of problems through legal solutions when necessary.")</f>
        <v>Awareness of understanding the development and change of society, its problems and contributing to the solution of problems through legal solutions when necessary.</v>
      </c>
      <c r="E80" s="44"/>
      <c r="F80" s="45"/>
      <c r="G80" s="61"/>
      <c r="H80" s="61"/>
      <c r="I80" s="61"/>
      <c r="J80" s="61"/>
      <c r="K80" s="62"/>
    </row>
    <row r="81" spans="2:12" ht="15.75" customHeight="1" x14ac:dyDescent="0.45">
      <c r="B81" s="70" t="s">
        <v>124</v>
      </c>
      <c r="C81" s="49"/>
      <c r="D81" s="49"/>
      <c r="E81" s="49"/>
      <c r="F81" s="49"/>
      <c r="G81" s="49"/>
      <c r="H81" s="49"/>
      <c r="I81" s="49"/>
      <c r="J81" s="49"/>
      <c r="K81" s="50"/>
    </row>
    <row r="82" spans="2:12" ht="15.75" customHeight="1" x14ac:dyDescent="0.45">
      <c r="B82" s="71" t="s">
        <v>125</v>
      </c>
      <c r="C82" s="52"/>
      <c r="D82" s="52"/>
      <c r="E82" s="52"/>
      <c r="F82" s="52"/>
      <c r="G82" s="52"/>
      <c r="H82" s="52"/>
      <c r="I82" s="52"/>
      <c r="J82" s="52"/>
      <c r="K82" s="53"/>
    </row>
    <row r="83" spans="2:12" ht="32.25" customHeight="1" x14ac:dyDescent="0.45">
      <c r="B83" s="78" t="s">
        <v>126</v>
      </c>
      <c r="C83" s="9" t="s">
        <v>127</v>
      </c>
      <c r="D83" s="9" t="s">
        <v>128</v>
      </c>
      <c r="E83" s="103" t="s">
        <v>129</v>
      </c>
      <c r="F83" s="59"/>
      <c r="G83" s="9" t="s">
        <v>130</v>
      </c>
      <c r="H83" s="9" t="s">
        <v>131</v>
      </c>
      <c r="I83" s="9" t="s">
        <v>132</v>
      </c>
      <c r="J83" s="9" t="s">
        <v>133</v>
      </c>
      <c r="K83" s="10" t="s">
        <v>134</v>
      </c>
    </row>
    <row r="84" spans="2:12" ht="15.75" customHeight="1" x14ac:dyDescent="0.45">
      <c r="B84" s="79"/>
      <c r="C84" s="77" t="s">
        <v>135</v>
      </c>
      <c r="D84" s="112">
        <v>1</v>
      </c>
      <c r="E84" s="75" t="s">
        <v>136</v>
      </c>
      <c r="F84" s="42"/>
      <c r="G84" s="74" t="s">
        <v>75</v>
      </c>
      <c r="H84" s="74" t="s">
        <v>75</v>
      </c>
      <c r="I84" s="74" t="s">
        <v>75</v>
      </c>
      <c r="J84" s="72"/>
      <c r="K84" s="73" t="s">
        <v>75</v>
      </c>
    </row>
    <row r="85" spans="2:12" ht="15.75" customHeight="1" x14ac:dyDescent="0.45">
      <c r="B85" s="79"/>
      <c r="C85" s="61"/>
      <c r="D85" s="61"/>
      <c r="E85" s="76" t="str">
        <f ca="1">IFERROR(__xludf.DUMMYFUNCTION("GOOGLETRANSLATE(E83,""tr"",""en"")"),"Subject Subject")</f>
        <v>Subject Subject</v>
      </c>
      <c r="F85" s="45"/>
      <c r="G85" s="61"/>
      <c r="H85" s="61"/>
      <c r="I85" s="61"/>
      <c r="J85" s="61"/>
      <c r="K85" s="62"/>
      <c r="L85" s="26"/>
    </row>
    <row r="86" spans="2:12" ht="15.75" customHeight="1" x14ac:dyDescent="0.45">
      <c r="B86" s="79"/>
      <c r="C86" s="77" t="s">
        <v>137</v>
      </c>
      <c r="D86" s="112">
        <v>2</v>
      </c>
      <c r="E86" s="75" t="s">
        <v>138</v>
      </c>
      <c r="F86" s="42"/>
      <c r="G86" s="74" t="s">
        <v>75</v>
      </c>
      <c r="H86" s="74" t="s">
        <v>75</v>
      </c>
      <c r="I86" s="74"/>
      <c r="J86" s="74"/>
      <c r="K86" s="123"/>
      <c r="L86" s="26"/>
    </row>
    <row r="87" spans="2:12" ht="15.75" customHeight="1" x14ac:dyDescent="0.45">
      <c r="B87" s="79"/>
      <c r="C87" s="61"/>
      <c r="D87" s="61"/>
      <c r="E87" s="76" t="str">
        <f ca="1">IFERROR(__xludf.DUMMYFUNCTION("GOOGLETRANSLATE(E86,""tr"",""en"")"),"The Birth of International Law")</f>
        <v>The Birth of International Law</v>
      </c>
      <c r="F87" s="45"/>
      <c r="G87" s="61"/>
      <c r="H87" s="61"/>
      <c r="I87" s="61"/>
      <c r="J87" s="61"/>
      <c r="K87" s="117"/>
      <c r="L87" s="26"/>
    </row>
    <row r="88" spans="2:12" ht="15.75" customHeight="1" x14ac:dyDescent="0.45">
      <c r="B88" s="79"/>
      <c r="C88" s="77" t="s">
        <v>139</v>
      </c>
      <c r="D88" s="112">
        <v>3</v>
      </c>
      <c r="E88" s="75" t="s">
        <v>140</v>
      </c>
      <c r="F88" s="42"/>
      <c r="G88" s="74" t="s">
        <v>75</v>
      </c>
      <c r="H88" s="74" t="s">
        <v>75</v>
      </c>
      <c r="I88" s="74" t="s">
        <v>75</v>
      </c>
      <c r="J88" s="74" t="s">
        <v>75</v>
      </c>
      <c r="K88" s="123" t="s">
        <v>75</v>
      </c>
      <c r="L88" s="26"/>
    </row>
    <row r="89" spans="2:12" ht="15.75" customHeight="1" x14ac:dyDescent="0.45">
      <c r="B89" s="79"/>
      <c r="C89" s="61"/>
      <c r="D89" s="61"/>
      <c r="E89" s="76" t="str">
        <f ca="1">IFERROR(__xludf.DUMMYFUNCTION("GOOGLETRANSLATE(E88,""tr"",""en"")"),"Sources of International Law")</f>
        <v>Sources of International Law</v>
      </c>
      <c r="F89" s="45"/>
      <c r="G89" s="61"/>
      <c r="H89" s="61"/>
      <c r="I89" s="61"/>
      <c r="J89" s="61"/>
      <c r="K89" s="117"/>
      <c r="L89" s="26"/>
    </row>
    <row r="90" spans="2:12" ht="15.75" customHeight="1" x14ac:dyDescent="0.45">
      <c r="B90" s="79"/>
      <c r="C90" s="77" t="s">
        <v>141</v>
      </c>
      <c r="D90" s="112">
        <v>4</v>
      </c>
      <c r="E90" s="75" t="s">
        <v>142</v>
      </c>
      <c r="F90" s="42"/>
      <c r="G90" s="74" t="s">
        <v>75</v>
      </c>
      <c r="H90" s="74" t="s">
        <v>75</v>
      </c>
      <c r="I90" s="74" t="s">
        <v>75</v>
      </c>
      <c r="J90" s="74" t="s">
        <v>75</v>
      </c>
      <c r="K90" s="123" t="s">
        <v>75</v>
      </c>
      <c r="L90" s="26"/>
    </row>
    <row r="91" spans="2:12" ht="15.75" customHeight="1" x14ac:dyDescent="0.45">
      <c r="B91" s="79"/>
      <c r="C91" s="61"/>
      <c r="D91" s="61"/>
      <c r="E91" s="76" t="str">
        <f ca="1">IFERROR(__xludf.DUMMYFUNCTION("GOOGLETRANSLATE(E90,""tr"",""en"")"),"Treaties in International Law")</f>
        <v>Treaties in International Law</v>
      </c>
      <c r="F91" s="45"/>
      <c r="G91" s="61"/>
      <c r="H91" s="61"/>
      <c r="I91" s="61"/>
      <c r="J91" s="61"/>
      <c r="K91" s="117"/>
      <c r="L91" s="26"/>
    </row>
    <row r="92" spans="2:12" ht="15.75" customHeight="1" x14ac:dyDescent="0.45">
      <c r="B92" s="79"/>
      <c r="C92" s="77" t="s">
        <v>143</v>
      </c>
      <c r="D92" s="112">
        <v>5</v>
      </c>
      <c r="E92" s="75" t="s">
        <v>142</v>
      </c>
      <c r="F92" s="42"/>
      <c r="G92" s="74" t="s">
        <v>75</v>
      </c>
      <c r="H92" s="74" t="s">
        <v>75</v>
      </c>
      <c r="I92" s="74" t="s">
        <v>75</v>
      </c>
      <c r="J92" s="74" t="s">
        <v>75</v>
      </c>
      <c r="K92" s="120" t="s">
        <v>75</v>
      </c>
      <c r="L92" s="26"/>
    </row>
    <row r="93" spans="2:12" ht="15.75" customHeight="1" x14ac:dyDescent="0.45">
      <c r="B93" s="79"/>
      <c r="C93" s="66"/>
      <c r="D93" s="66"/>
      <c r="E93" s="76" t="str">
        <f ca="1">IFERROR(__xludf.DUMMYFUNCTION("GOOGLETRANSLATE(E92,""tr"",""en"")"),"Treaties in International Law")</f>
        <v>Treaties in International Law</v>
      </c>
      <c r="F93" s="45"/>
      <c r="G93" s="66"/>
      <c r="H93" s="66"/>
      <c r="I93" s="66"/>
      <c r="J93" s="66"/>
      <c r="K93" s="47"/>
      <c r="L93" s="26"/>
    </row>
    <row r="94" spans="2:12" ht="15.75" customHeight="1" x14ac:dyDescent="0.45">
      <c r="B94" s="79"/>
      <c r="C94" s="176" t="s">
        <v>144</v>
      </c>
      <c r="D94" s="177">
        <v>6</v>
      </c>
      <c r="E94" s="101" t="s">
        <v>142</v>
      </c>
      <c r="F94" s="102"/>
      <c r="G94" s="115" t="s">
        <v>75</v>
      </c>
      <c r="H94" s="115" t="s">
        <v>75</v>
      </c>
      <c r="I94" s="115" t="s">
        <v>75</v>
      </c>
      <c r="J94" s="115" t="s">
        <v>75</v>
      </c>
      <c r="K94" s="116" t="s">
        <v>75</v>
      </c>
      <c r="L94" s="26"/>
    </row>
    <row r="95" spans="2:12" ht="15.75" customHeight="1" x14ac:dyDescent="0.45">
      <c r="B95" s="79"/>
      <c r="C95" s="61"/>
      <c r="D95" s="61"/>
      <c r="E95" s="76" t="str">
        <f ca="1">IFERROR(__xludf.DUMMYFUNCTION("GOOGLETRANSLATE(E94,""tr"",""en"")"),"Treaties in International Law")</f>
        <v>Treaties in International Law</v>
      </c>
      <c r="F95" s="45"/>
      <c r="G95" s="61"/>
      <c r="H95" s="61"/>
      <c r="I95" s="61"/>
      <c r="J95" s="61"/>
      <c r="K95" s="117"/>
      <c r="L95" s="26"/>
    </row>
    <row r="96" spans="2:12" ht="15.75" customHeight="1" x14ac:dyDescent="0.45">
      <c r="B96" s="79"/>
      <c r="C96" s="77" t="s">
        <v>145</v>
      </c>
      <c r="D96" s="63">
        <v>7</v>
      </c>
      <c r="E96" s="75" t="s">
        <v>146</v>
      </c>
      <c r="F96" s="42"/>
      <c r="G96" s="74" t="s">
        <v>75</v>
      </c>
      <c r="H96" s="74" t="s">
        <v>75</v>
      </c>
      <c r="I96" s="74"/>
      <c r="J96" s="72" t="s">
        <v>75</v>
      </c>
      <c r="K96" s="121" t="s">
        <v>75</v>
      </c>
      <c r="L96" s="26"/>
    </row>
    <row r="97" spans="2:12" ht="15.75" customHeight="1" x14ac:dyDescent="0.45">
      <c r="B97" s="79"/>
      <c r="C97" s="61"/>
      <c r="D97" s="61"/>
      <c r="E97" s="76" t="str">
        <f ca="1">IFERROR(__xludf.DUMMYFUNCTION("GOOGLETRANSLATE(E96,""tr"",""en"")"),"Custom and Tradition in International Law")</f>
        <v>Custom and Tradition in International Law</v>
      </c>
      <c r="F97" s="45"/>
      <c r="G97" s="61"/>
      <c r="H97" s="61"/>
      <c r="I97" s="61"/>
      <c r="J97" s="61"/>
      <c r="K97" s="122"/>
      <c r="L97" s="26"/>
    </row>
    <row r="98" spans="2:12" ht="15.75" customHeight="1" x14ac:dyDescent="0.45">
      <c r="B98" s="79"/>
      <c r="C98" s="77" t="s">
        <v>147</v>
      </c>
      <c r="D98" s="63">
        <v>8</v>
      </c>
      <c r="E98" s="75" t="s">
        <v>148</v>
      </c>
      <c r="F98" s="42"/>
      <c r="G98" s="74"/>
      <c r="H98" s="74"/>
      <c r="I98" s="74"/>
      <c r="J98" s="74"/>
      <c r="K98" s="123"/>
      <c r="L98" s="26"/>
    </row>
    <row r="99" spans="2:12" ht="15.75" customHeight="1" x14ac:dyDescent="0.45">
      <c r="B99" s="79"/>
      <c r="C99" s="61"/>
      <c r="D99" s="61"/>
      <c r="E99" s="76" t="str">
        <f ca="1">IFERROR(__xludf.DUMMYFUNCTION("GOOGLETRANSLATE(E98,""tr"",""en"")"),"Midterm Exam")</f>
        <v>Midterm Exam</v>
      </c>
      <c r="F99" s="45"/>
      <c r="G99" s="61"/>
      <c r="H99" s="61"/>
      <c r="I99" s="61"/>
      <c r="J99" s="61"/>
      <c r="K99" s="117"/>
      <c r="L99" s="26"/>
    </row>
    <row r="100" spans="2:12" ht="15.75" customHeight="1" x14ac:dyDescent="0.45">
      <c r="B100" s="79"/>
      <c r="C100" s="77" t="s">
        <v>149</v>
      </c>
      <c r="D100" s="63">
        <v>9</v>
      </c>
      <c r="E100" s="75" t="s">
        <v>150</v>
      </c>
      <c r="F100" s="42"/>
      <c r="G100" s="74" t="s">
        <v>75</v>
      </c>
      <c r="H100" s="74" t="s">
        <v>75</v>
      </c>
      <c r="I100" s="74"/>
      <c r="J100" s="74"/>
      <c r="K100" s="123" t="s">
        <v>75</v>
      </c>
      <c r="L100" s="26"/>
    </row>
    <row r="101" spans="2:12" ht="15.75" customHeight="1" x14ac:dyDescent="0.45">
      <c r="B101" s="79"/>
      <c r="C101" s="61"/>
      <c r="D101" s="61"/>
      <c r="E101" s="76" t="str">
        <f ca="1">IFERROR(__xludf.DUMMYFUNCTION("GOOGLETRANSLATE(E100,""tr"",""en"")"),"Helpful Resources on International Law")</f>
        <v>Helpful Resources on International Law</v>
      </c>
      <c r="F101" s="45"/>
      <c r="G101" s="61"/>
      <c r="H101" s="61"/>
      <c r="I101" s="61"/>
      <c r="J101" s="61"/>
      <c r="K101" s="117"/>
      <c r="L101" s="26"/>
    </row>
    <row r="102" spans="2:12" ht="15.75" customHeight="1" x14ac:dyDescent="0.45">
      <c r="B102" s="79"/>
      <c r="C102" s="77" t="s">
        <v>151</v>
      </c>
      <c r="D102" s="63">
        <v>10</v>
      </c>
      <c r="E102" s="75" t="s">
        <v>152</v>
      </c>
      <c r="F102" s="42"/>
      <c r="G102" s="74" t="s">
        <v>75</v>
      </c>
      <c r="H102" s="74" t="s">
        <v>75</v>
      </c>
      <c r="I102" s="74"/>
      <c r="J102" s="74" t="s">
        <v>75</v>
      </c>
      <c r="K102" s="123" t="s">
        <v>75</v>
      </c>
      <c r="L102" s="26"/>
    </row>
    <row r="103" spans="2:12" ht="15.75" customHeight="1" x14ac:dyDescent="0.45">
      <c r="B103" s="79"/>
      <c r="C103" s="61"/>
      <c r="D103" s="61"/>
      <c r="E103" s="76" t="str">
        <f ca="1">IFERROR(__xludf.DUMMYFUNCTION("GOOGLETRANSLATE(E102,""tr"",""en"")"),"Hierarchy in International Law Sources")</f>
        <v>Hierarchy in International Law Sources</v>
      </c>
      <c r="F103" s="45"/>
      <c r="G103" s="61"/>
      <c r="H103" s="61"/>
      <c r="I103" s="61"/>
      <c r="J103" s="61"/>
      <c r="K103" s="117"/>
      <c r="L103" s="26"/>
    </row>
    <row r="104" spans="2:12" ht="15.75" customHeight="1" x14ac:dyDescent="0.45">
      <c r="B104" s="79"/>
      <c r="C104" s="77" t="s">
        <v>153</v>
      </c>
      <c r="D104" s="63">
        <v>11</v>
      </c>
      <c r="E104" s="75" t="s">
        <v>154</v>
      </c>
      <c r="F104" s="42"/>
      <c r="G104" s="74" t="s">
        <v>75</v>
      </c>
      <c r="H104" s="74" t="s">
        <v>75</v>
      </c>
      <c r="I104" s="74"/>
      <c r="J104" s="74"/>
      <c r="K104" s="123" t="s">
        <v>75</v>
      </c>
      <c r="L104" s="26"/>
    </row>
    <row r="105" spans="2:12" ht="15.75" customHeight="1" x14ac:dyDescent="0.45">
      <c r="B105" s="79"/>
      <c r="C105" s="61"/>
      <c r="D105" s="61"/>
      <c r="E105" s="76" t="str">
        <f ca="1">IFERROR(__xludf.DUMMYFUNCTION("GOOGLETRANSLATE(E104,""tr"",""en"")"),"Personality in International Law")</f>
        <v>Personality in International Law</v>
      </c>
      <c r="F105" s="45"/>
      <c r="G105" s="61"/>
      <c r="H105" s="61"/>
      <c r="I105" s="61"/>
      <c r="J105" s="61"/>
      <c r="K105" s="117"/>
      <c r="L105" s="26"/>
    </row>
    <row r="106" spans="2:12" ht="15.75" customHeight="1" x14ac:dyDescent="0.45">
      <c r="B106" s="79"/>
      <c r="C106" s="77" t="s">
        <v>155</v>
      </c>
      <c r="D106" s="63">
        <v>12</v>
      </c>
      <c r="E106" s="75" t="s">
        <v>156</v>
      </c>
      <c r="F106" s="42"/>
      <c r="G106" s="74" t="s">
        <v>75</v>
      </c>
      <c r="H106" s="74" t="s">
        <v>75</v>
      </c>
      <c r="I106" s="74"/>
      <c r="J106" s="74"/>
      <c r="K106" s="123" t="s">
        <v>75</v>
      </c>
      <c r="L106" s="26"/>
    </row>
    <row r="107" spans="2:12" ht="15.75" customHeight="1" x14ac:dyDescent="0.45">
      <c r="B107" s="79"/>
      <c r="C107" s="61"/>
      <c r="D107" s="61"/>
      <c r="E107" s="76" t="str">
        <f ca="1">IFERROR(__xludf.DUMMYFUNCTION("GOOGLETRANSLATE(E106,""tr"",""en"")"),"The Concept of State")</f>
        <v>The Concept of State</v>
      </c>
      <c r="F107" s="45"/>
      <c r="G107" s="61"/>
      <c r="H107" s="61"/>
      <c r="I107" s="61"/>
      <c r="J107" s="61"/>
      <c r="K107" s="117"/>
      <c r="L107" s="26"/>
    </row>
    <row r="108" spans="2:12" ht="15.75" customHeight="1" x14ac:dyDescent="0.45">
      <c r="B108" s="79"/>
      <c r="C108" s="77" t="s">
        <v>157</v>
      </c>
      <c r="D108" s="63">
        <v>13</v>
      </c>
      <c r="E108" s="75" t="s">
        <v>158</v>
      </c>
      <c r="F108" s="42"/>
      <c r="G108" s="74"/>
      <c r="H108" s="74" t="s">
        <v>75</v>
      </c>
      <c r="I108" s="74"/>
      <c r="J108" s="74"/>
      <c r="K108" s="123" t="s">
        <v>75</v>
      </c>
      <c r="L108" s="26"/>
    </row>
    <row r="109" spans="2:12" ht="15.75" customHeight="1" x14ac:dyDescent="0.45">
      <c r="B109" s="79"/>
      <c r="C109" s="61"/>
      <c r="D109" s="61"/>
      <c r="E109" s="76" t="str">
        <f ca="1">IFERROR(__xludf.DUMMYFUNCTION("GOOGLETRANSLATE(E108,""tr"",""en"")"),"International Organizations")</f>
        <v>International Organizations</v>
      </c>
      <c r="F109" s="45"/>
      <c r="G109" s="61"/>
      <c r="H109" s="61"/>
      <c r="I109" s="61"/>
      <c r="J109" s="61"/>
      <c r="K109" s="117"/>
      <c r="L109" s="26"/>
    </row>
    <row r="110" spans="2:12" ht="15.75" customHeight="1" x14ac:dyDescent="0.45">
      <c r="B110" s="79"/>
      <c r="C110" s="77" t="s">
        <v>159</v>
      </c>
      <c r="D110" s="63">
        <v>14</v>
      </c>
      <c r="E110" s="75" t="s">
        <v>160</v>
      </c>
      <c r="F110" s="42"/>
      <c r="G110" s="115" t="s">
        <v>75</v>
      </c>
      <c r="H110" s="115" t="s">
        <v>75</v>
      </c>
      <c r="I110" s="115"/>
      <c r="J110" s="115" t="s">
        <v>75</v>
      </c>
      <c r="K110" s="116" t="s">
        <v>75</v>
      </c>
      <c r="L110" s="26"/>
    </row>
    <row r="111" spans="2:12" ht="15.75" customHeight="1" x14ac:dyDescent="0.45">
      <c r="B111" s="79"/>
      <c r="C111" s="61"/>
      <c r="D111" s="61"/>
      <c r="E111" s="76" t="str">
        <f ca="1">IFERROR(__xludf.DUMMYFUNCTION("GOOGLETRANSLATE(E110,""tr"",""en"")"),"Other Actors of International Law")</f>
        <v>Other Actors of International Law</v>
      </c>
      <c r="F111" s="45"/>
      <c r="G111" s="61"/>
      <c r="H111" s="61"/>
      <c r="I111" s="61"/>
      <c r="J111" s="61"/>
      <c r="K111" s="117"/>
      <c r="L111" s="26"/>
    </row>
    <row r="112" spans="2:12" ht="15.75" customHeight="1" x14ac:dyDescent="0.45">
      <c r="B112" s="79"/>
      <c r="C112" s="77" t="s">
        <v>161</v>
      </c>
      <c r="D112" s="63">
        <v>15</v>
      </c>
      <c r="E112" s="101" t="s">
        <v>162</v>
      </c>
      <c r="F112" s="102"/>
      <c r="G112" s="115"/>
      <c r="H112" s="115"/>
      <c r="I112" s="115" t="s">
        <v>75</v>
      </c>
      <c r="J112" s="115" t="s">
        <v>75</v>
      </c>
      <c r="K112" s="116" t="s">
        <v>75</v>
      </c>
      <c r="L112" s="26"/>
    </row>
    <row r="113" spans="2:12" ht="15.75" customHeight="1" x14ac:dyDescent="0.45">
      <c r="B113" s="80"/>
      <c r="C113" s="61"/>
      <c r="D113" s="61"/>
      <c r="E113" s="76" t="str">
        <f ca="1">IFERROR(__xludf.DUMMYFUNCTION("GOOGLETRANSLATE(E112,""tr"",""en"")"),"International Dispute Resolution")</f>
        <v>International Dispute Resolution</v>
      </c>
      <c r="F113" s="45"/>
      <c r="G113" s="66"/>
      <c r="H113" s="66"/>
      <c r="I113" s="66"/>
      <c r="J113" s="66"/>
      <c r="K113" s="118"/>
      <c r="L113" s="26"/>
    </row>
    <row r="114" spans="2:12" ht="27" customHeight="1" x14ac:dyDescent="0.45">
      <c r="B114" s="78" t="s">
        <v>163</v>
      </c>
      <c r="C114" s="27" t="s">
        <v>164</v>
      </c>
      <c r="D114" s="103" t="s">
        <v>165</v>
      </c>
      <c r="E114" s="58"/>
      <c r="F114" s="27" t="s">
        <v>166</v>
      </c>
      <c r="G114" s="103" t="s">
        <v>167</v>
      </c>
      <c r="H114" s="58"/>
      <c r="I114" s="59"/>
      <c r="J114" s="124" t="s">
        <v>168</v>
      </c>
      <c r="K114" s="125"/>
    </row>
    <row r="115" spans="2:12" ht="24" customHeight="1" x14ac:dyDescent="0.45">
      <c r="B115" s="79"/>
      <c r="C115" s="77" t="s">
        <v>169</v>
      </c>
      <c r="D115" s="75" t="s">
        <v>148</v>
      </c>
      <c r="E115" s="42"/>
      <c r="F115" s="104">
        <v>0.4</v>
      </c>
      <c r="G115" s="119" t="s">
        <v>170</v>
      </c>
      <c r="H115" s="41"/>
      <c r="I115" s="42"/>
      <c r="J115" s="126" t="s">
        <v>171</v>
      </c>
      <c r="K115" s="127"/>
    </row>
    <row r="116" spans="2:12" ht="15.75" customHeight="1" x14ac:dyDescent="0.45">
      <c r="B116" s="79"/>
      <c r="C116" s="61"/>
      <c r="D116" s="76" t="s">
        <v>172</v>
      </c>
      <c r="E116" s="45"/>
      <c r="F116" s="61"/>
      <c r="G116" s="117"/>
      <c r="H116" s="44"/>
      <c r="I116" s="45"/>
      <c r="J116" s="128"/>
      <c r="K116" s="129"/>
    </row>
    <row r="117" spans="2:12" ht="26.25" customHeight="1" x14ac:dyDescent="0.45">
      <c r="B117" s="79"/>
      <c r="C117" s="77" t="s">
        <v>173</v>
      </c>
      <c r="D117" s="75" t="s">
        <v>174</v>
      </c>
      <c r="E117" s="42"/>
      <c r="F117" s="105"/>
      <c r="G117" s="119" t="s">
        <v>175</v>
      </c>
      <c r="H117" s="41"/>
      <c r="I117" s="42"/>
      <c r="J117" s="128"/>
      <c r="K117" s="129"/>
    </row>
    <row r="118" spans="2:12" ht="15.75" customHeight="1" x14ac:dyDescent="0.45">
      <c r="B118" s="79"/>
      <c r="C118" s="61"/>
      <c r="D118" s="76" t="s">
        <v>176</v>
      </c>
      <c r="E118" s="45"/>
      <c r="F118" s="61"/>
      <c r="G118" s="130" t="s">
        <v>175</v>
      </c>
      <c r="H118" s="44"/>
      <c r="I118" s="45"/>
      <c r="J118" s="128"/>
      <c r="K118" s="129"/>
    </row>
    <row r="119" spans="2:12" ht="24" customHeight="1" x14ac:dyDescent="0.45">
      <c r="B119" s="79"/>
      <c r="C119" s="77" t="s">
        <v>177</v>
      </c>
      <c r="D119" s="75" t="s">
        <v>178</v>
      </c>
      <c r="E119" s="42"/>
      <c r="F119" s="105">
        <v>0.6</v>
      </c>
      <c r="G119" s="119" t="s">
        <v>179</v>
      </c>
      <c r="H119" s="41"/>
      <c r="I119" s="42"/>
      <c r="J119" s="128"/>
      <c r="K119" s="129"/>
    </row>
    <row r="120" spans="2:12" ht="36" customHeight="1" x14ac:dyDescent="0.45">
      <c r="B120" s="79"/>
      <c r="C120" s="61"/>
      <c r="D120" s="76" t="s">
        <v>180</v>
      </c>
      <c r="E120" s="45"/>
      <c r="F120" s="61"/>
      <c r="G120" s="117"/>
      <c r="H120" s="44"/>
      <c r="I120" s="45"/>
      <c r="J120" s="128"/>
      <c r="K120" s="129"/>
    </row>
    <row r="121" spans="2:12" ht="15.75" customHeight="1" x14ac:dyDescent="0.45">
      <c r="B121" s="79"/>
      <c r="C121" s="113" t="s">
        <v>181</v>
      </c>
      <c r="D121" s="114"/>
      <c r="E121" s="114"/>
      <c r="F121" s="100"/>
      <c r="G121" s="131">
        <v>1</v>
      </c>
      <c r="H121" s="41"/>
      <c r="I121" s="41"/>
      <c r="J121" s="41"/>
      <c r="K121" s="127"/>
    </row>
    <row r="122" spans="2:12" ht="29.25" customHeight="1" x14ac:dyDescent="0.45">
      <c r="B122" s="7" t="s">
        <v>182</v>
      </c>
      <c r="C122" s="136" t="s">
        <v>183</v>
      </c>
      <c r="D122" s="109"/>
      <c r="E122" s="109"/>
      <c r="F122" s="109"/>
      <c r="G122" s="109"/>
      <c r="H122" s="109"/>
      <c r="I122" s="109"/>
      <c r="J122" s="109"/>
      <c r="K122" s="125"/>
    </row>
    <row r="123" spans="2:12" ht="15.75" customHeight="1" x14ac:dyDescent="0.45">
      <c r="B123" s="28" t="s">
        <v>184</v>
      </c>
      <c r="C123" s="137" t="str">
        <f ca="1">IFERROR(__xludf.DUMMYFUNCTION("GOOGLETRANSLATE(C122,""tr"",""en"")"),"Each course topic determined in the learning outcomes is tested with midterm and final exams. The weighted grade point average of each student is determined by the weights given to each learning assessment method.")</f>
        <v>Each course topic determined in the learning outcomes is tested with midterm and final exams. The weighted grade point average of each student is determined by the weights given to each learning assessment method.</v>
      </c>
      <c r="D123" s="138"/>
      <c r="E123" s="138"/>
      <c r="F123" s="138"/>
      <c r="G123" s="138"/>
      <c r="H123" s="138"/>
      <c r="I123" s="138"/>
      <c r="J123" s="138"/>
      <c r="K123" s="139"/>
    </row>
    <row r="124" spans="2:12" ht="15.75" customHeight="1" x14ac:dyDescent="0.45">
      <c r="B124" s="81" t="s">
        <v>185</v>
      </c>
      <c r="C124" s="140" t="s">
        <v>186</v>
      </c>
      <c r="D124" s="109"/>
      <c r="E124" s="109"/>
      <c r="F124" s="109"/>
      <c r="G124" s="87"/>
      <c r="H124" s="29" t="s">
        <v>187</v>
      </c>
      <c r="I124" s="29" t="s">
        <v>188</v>
      </c>
      <c r="J124" s="29" t="s">
        <v>187</v>
      </c>
      <c r="K124" s="30" t="s">
        <v>188</v>
      </c>
    </row>
    <row r="125" spans="2:12" ht="15.75" customHeight="1" x14ac:dyDescent="0.45">
      <c r="B125" s="55"/>
      <c r="C125" s="128"/>
      <c r="D125" s="111"/>
      <c r="E125" s="111"/>
      <c r="F125" s="111"/>
      <c r="G125" s="102"/>
      <c r="H125" s="31" t="s">
        <v>189</v>
      </c>
      <c r="I125" s="31" t="s">
        <v>190</v>
      </c>
      <c r="J125" s="31" t="s">
        <v>189</v>
      </c>
      <c r="K125" s="32" t="s">
        <v>190</v>
      </c>
    </row>
    <row r="126" spans="2:12" ht="15" customHeight="1" x14ac:dyDescent="0.45">
      <c r="B126" s="55"/>
      <c r="C126" s="128"/>
      <c r="D126" s="111"/>
      <c r="E126" s="111"/>
      <c r="F126" s="111"/>
      <c r="G126" s="102"/>
      <c r="H126" s="33" t="s">
        <v>191</v>
      </c>
      <c r="I126" s="33" t="s">
        <v>175</v>
      </c>
      <c r="J126" s="33" t="s">
        <v>192</v>
      </c>
      <c r="K126" s="34" t="s">
        <v>193</v>
      </c>
    </row>
    <row r="127" spans="2:12" ht="15.75" customHeight="1" x14ac:dyDescent="0.45">
      <c r="B127" s="55"/>
      <c r="C127" s="141" t="str">
        <f ca="1">IFERROR(__xludf.DUMMYFUNCTION("GOOGLETRANSLATE(C124,""tr"",""en"")"),"The relevant instructor determines one of the letter grades in the table above for the course taken by the student, by evaluating the student's success in midterm exams, mid-term studies and final exams, and by taking into account the general success leve"&amp;"l of the class.")</f>
        <v>The relevant instructor determines one of the letter grades in the table above for the course taken by the student, by evaluating the student's success in midterm exams, mid-term studies and final exams, and by taking into account the general success level of the class.</v>
      </c>
      <c r="D127" s="111"/>
      <c r="E127" s="111"/>
      <c r="F127" s="111"/>
      <c r="G127" s="102"/>
      <c r="H127" s="33" t="s">
        <v>194</v>
      </c>
      <c r="I127" s="33" t="s">
        <v>195</v>
      </c>
      <c r="J127" s="33" t="s">
        <v>196</v>
      </c>
      <c r="K127" s="34" t="s">
        <v>197</v>
      </c>
    </row>
    <row r="128" spans="2:12" ht="15.75" customHeight="1" x14ac:dyDescent="0.45">
      <c r="B128" s="55"/>
      <c r="C128" s="128"/>
      <c r="D128" s="111"/>
      <c r="E128" s="111"/>
      <c r="F128" s="111"/>
      <c r="G128" s="102"/>
      <c r="H128" s="33" t="s">
        <v>198</v>
      </c>
      <c r="I128" s="33" t="s">
        <v>199</v>
      </c>
      <c r="J128" s="33" t="s">
        <v>200</v>
      </c>
      <c r="K128" s="34" t="s">
        <v>201</v>
      </c>
    </row>
    <row r="129" spans="2:11" ht="15.75" customHeight="1" x14ac:dyDescent="0.45">
      <c r="B129" s="55"/>
      <c r="C129" s="128"/>
      <c r="D129" s="111"/>
      <c r="E129" s="111"/>
      <c r="F129" s="111"/>
      <c r="G129" s="102"/>
      <c r="H129" s="33" t="s">
        <v>202</v>
      </c>
      <c r="I129" s="33" t="s">
        <v>203</v>
      </c>
      <c r="J129" s="33" t="s">
        <v>204</v>
      </c>
      <c r="K129" s="34" t="s">
        <v>205</v>
      </c>
    </row>
    <row r="130" spans="2:11" ht="15.75" customHeight="1" x14ac:dyDescent="0.45">
      <c r="B130" s="55"/>
      <c r="C130" s="128"/>
      <c r="D130" s="111"/>
      <c r="E130" s="111"/>
      <c r="F130" s="111"/>
      <c r="G130" s="102"/>
      <c r="H130" s="33" t="s">
        <v>206</v>
      </c>
      <c r="I130" s="33" t="s">
        <v>207</v>
      </c>
      <c r="J130" s="33" t="s">
        <v>208</v>
      </c>
      <c r="K130" s="34" t="s">
        <v>209</v>
      </c>
    </row>
    <row r="131" spans="2:11" ht="27" customHeight="1" x14ac:dyDescent="0.45">
      <c r="B131" s="55"/>
      <c r="C131" s="117"/>
      <c r="D131" s="44"/>
      <c r="E131" s="44"/>
      <c r="F131" s="44"/>
      <c r="G131" s="45"/>
      <c r="H131" s="35" t="s">
        <v>210</v>
      </c>
      <c r="I131" s="35" t="s">
        <v>211</v>
      </c>
      <c r="J131" s="35" t="s">
        <v>212</v>
      </c>
      <c r="K131" s="36" t="s">
        <v>213</v>
      </c>
    </row>
    <row r="132" spans="2:11" ht="36" customHeight="1" x14ac:dyDescent="0.45">
      <c r="B132" s="82" t="s">
        <v>214</v>
      </c>
      <c r="C132" s="37" t="s">
        <v>164</v>
      </c>
      <c r="D132" s="98" t="s">
        <v>215</v>
      </c>
      <c r="E132" s="59"/>
      <c r="F132" s="103" t="s">
        <v>216</v>
      </c>
      <c r="G132" s="58"/>
      <c r="H132" s="58"/>
      <c r="I132" s="58"/>
      <c r="J132" s="59"/>
      <c r="K132" s="10" t="s">
        <v>217</v>
      </c>
    </row>
    <row r="133" spans="2:11" ht="15.75" customHeight="1" x14ac:dyDescent="0.45">
      <c r="B133" s="79"/>
      <c r="C133" s="142" t="s">
        <v>218</v>
      </c>
      <c r="D133" s="143"/>
      <c r="E133" s="143"/>
      <c r="F133" s="143"/>
      <c r="G133" s="143"/>
      <c r="H133" s="143"/>
      <c r="I133" s="143"/>
      <c r="J133" s="143"/>
      <c r="K133" s="144"/>
    </row>
    <row r="134" spans="2:11" ht="15.75" customHeight="1" x14ac:dyDescent="0.45">
      <c r="B134" s="79"/>
      <c r="C134" s="77">
        <v>1</v>
      </c>
      <c r="D134" s="96" t="s">
        <v>219</v>
      </c>
      <c r="E134" s="42"/>
      <c r="F134" s="133" t="s">
        <v>220</v>
      </c>
      <c r="G134" s="41"/>
      <c r="H134" s="41"/>
      <c r="I134" s="41"/>
      <c r="J134" s="42"/>
      <c r="K134" s="145" t="s">
        <v>221</v>
      </c>
    </row>
    <row r="135" spans="2:11" ht="15.75" customHeight="1" x14ac:dyDescent="0.45">
      <c r="B135" s="79"/>
      <c r="C135" s="61"/>
      <c r="D135" s="93" t="s">
        <v>222</v>
      </c>
      <c r="E135" s="45"/>
      <c r="F135" s="43"/>
      <c r="G135" s="44"/>
      <c r="H135" s="44"/>
      <c r="I135" s="44"/>
      <c r="J135" s="45"/>
      <c r="K135" s="62"/>
    </row>
    <row r="136" spans="2:11" ht="15.75" customHeight="1" x14ac:dyDescent="0.45">
      <c r="B136" s="79"/>
      <c r="C136" s="77">
        <v>2</v>
      </c>
      <c r="D136" s="106" t="s">
        <v>223</v>
      </c>
      <c r="E136" s="42"/>
      <c r="F136" s="133"/>
      <c r="G136" s="41"/>
      <c r="H136" s="41"/>
      <c r="I136" s="41"/>
      <c r="J136" s="42"/>
      <c r="K136" s="145"/>
    </row>
    <row r="137" spans="2:11" ht="15.75" customHeight="1" x14ac:dyDescent="0.45">
      <c r="B137" s="79"/>
      <c r="C137" s="61"/>
      <c r="D137" s="107" t="s">
        <v>224</v>
      </c>
      <c r="E137" s="45"/>
      <c r="F137" s="43"/>
      <c r="G137" s="44"/>
      <c r="H137" s="44"/>
      <c r="I137" s="44"/>
      <c r="J137" s="45"/>
      <c r="K137" s="62"/>
    </row>
    <row r="138" spans="2:11" ht="15.75" customHeight="1" x14ac:dyDescent="0.45">
      <c r="B138" s="79"/>
      <c r="C138" s="77">
        <v>3</v>
      </c>
      <c r="D138" s="106" t="s">
        <v>225</v>
      </c>
      <c r="E138" s="42"/>
      <c r="F138" s="133"/>
      <c r="G138" s="41"/>
      <c r="H138" s="41"/>
      <c r="I138" s="41"/>
      <c r="J138" s="42"/>
      <c r="K138" s="145"/>
    </row>
    <row r="139" spans="2:11" ht="15" customHeight="1" x14ac:dyDescent="0.45">
      <c r="B139" s="79"/>
      <c r="C139" s="61"/>
      <c r="D139" s="107" t="s">
        <v>226</v>
      </c>
      <c r="E139" s="45"/>
      <c r="F139" s="43"/>
      <c r="G139" s="44"/>
      <c r="H139" s="44"/>
      <c r="I139" s="44"/>
      <c r="J139" s="45"/>
      <c r="K139" s="62"/>
    </row>
    <row r="140" spans="2:11" ht="15.75" customHeight="1" x14ac:dyDescent="0.45">
      <c r="B140" s="79"/>
      <c r="C140" s="77">
        <v>4</v>
      </c>
      <c r="D140" s="106" t="s">
        <v>227</v>
      </c>
      <c r="E140" s="42"/>
      <c r="F140" s="133"/>
      <c r="G140" s="41"/>
      <c r="H140" s="41"/>
      <c r="I140" s="41"/>
      <c r="J140" s="42"/>
      <c r="K140" s="145"/>
    </row>
    <row r="141" spans="2:11" ht="15.75" customHeight="1" x14ac:dyDescent="0.45">
      <c r="B141" s="79"/>
      <c r="C141" s="61"/>
      <c r="D141" s="107" t="s">
        <v>228</v>
      </c>
      <c r="E141" s="45"/>
      <c r="F141" s="43"/>
      <c r="G141" s="44"/>
      <c r="H141" s="44"/>
      <c r="I141" s="44"/>
      <c r="J141" s="45"/>
      <c r="K141" s="62"/>
    </row>
    <row r="142" spans="2:11" ht="15.75" customHeight="1" x14ac:dyDescent="0.45">
      <c r="B142" s="79"/>
      <c r="C142" s="77">
        <v>5</v>
      </c>
      <c r="D142" s="106" t="s">
        <v>229</v>
      </c>
      <c r="E142" s="42"/>
      <c r="F142" s="133"/>
      <c r="G142" s="41"/>
      <c r="H142" s="41"/>
      <c r="I142" s="41"/>
      <c r="J142" s="42"/>
      <c r="K142" s="145"/>
    </row>
    <row r="143" spans="2:11" ht="15.75" customHeight="1" x14ac:dyDescent="0.45">
      <c r="B143" s="79"/>
      <c r="C143" s="61"/>
      <c r="D143" s="107" t="s">
        <v>230</v>
      </c>
      <c r="E143" s="45"/>
      <c r="F143" s="43"/>
      <c r="G143" s="44"/>
      <c r="H143" s="44"/>
      <c r="I143" s="44"/>
      <c r="J143" s="45"/>
      <c r="K143" s="62"/>
    </row>
    <row r="144" spans="2:11" ht="15.75" customHeight="1" x14ac:dyDescent="0.45">
      <c r="B144" s="79"/>
      <c r="C144" s="77">
        <v>6</v>
      </c>
      <c r="D144" s="106" t="s">
        <v>231</v>
      </c>
      <c r="E144" s="42"/>
      <c r="F144" s="133"/>
      <c r="G144" s="41"/>
      <c r="H144" s="41"/>
      <c r="I144" s="41"/>
      <c r="J144" s="42"/>
      <c r="K144" s="145"/>
    </row>
    <row r="145" spans="2:11" ht="15.75" customHeight="1" x14ac:dyDescent="0.45">
      <c r="B145" s="79"/>
      <c r="C145" s="61"/>
      <c r="D145" s="107" t="s">
        <v>232</v>
      </c>
      <c r="E145" s="45"/>
      <c r="F145" s="43"/>
      <c r="G145" s="44"/>
      <c r="H145" s="44"/>
      <c r="I145" s="44"/>
      <c r="J145" s="45"/>
      <c r="K145" s="62"/>
    </row>
    <row r="146" spans="2:11" ht="15.75" customHeight="1" x14ac:dyDescent="0.45">
      <c r="B146" s="79"/>
      <c r="C146" s="142" t="s">
        <v>233</v>
      </c>
      <c r="D146" s="143"/>
      <c r="E146" s="143"/>
      <c r="F146" s="143"/>
      <c r="G146" s="143"/>
      <c r="H146" s="143"/>
      <c r="I146" s="143"/>
      <c r="J146" s="143"/>
      <c r="K146" s="144"/>
    </row>
    <row r="147" spans="2:11" ht="15.75" customHeight="1" x14ac:dyDescent="0.45">
      <c r="B147" s="79"/>
      <c r="C147" s="77">
        <v>7</v>
      </c>
      <c r="D147" s="96" t="s">
        <v>148</v>
      </c>
      <c r="E147" s="42"/>
      <c r="F147" s="133" t="s">
        <v>234</v>
      </c>
      <c r="G147" s="41"/>
      <c r="H147" s="41"/>
      <c r="I147" s="41"/>
      <c r="J147" s="42"/>
      <c r="K147" s="132" t="s">
        <v>235</v>
      </c>
    </row>
    <row r="148" spans="2:11" ht="15.75" customHeight="1" x14ac:dyDescent="0.45">
      <c r="B148" s="79"/>
      <c r="C148" s="61"/>
      <c r="D148" s="93" t="s">
        <v>172</v>
      </c>
      <c r="E148" s="45"/>
      <c r="F148" s="76" t="s">
        <v>236</v>
      </c>
      <c r="G148" s="44"/>
      <c r="H148" s="44"/>
      <c r="I148" s="44"/>
      <c r="J148" s="45"/>
      <c r="K148" s="62"/>
    </row>
    <row r="149" spans="2:11" ht="15.75" customHeight="1" x14ac:dyDescent="0.45">
      <c r="B149" s="79"/>
      <c r="C149" s="77">
        <v>8</v>
      </c>
      <c r="D149" s="96" t="s">
        <v>237</v>
      </c>
      <c r="E149" s="42"/>
      <c r="F149" s="40" t="s">
        <v>238</v>
      </c>
      <c r="G149" s="41"/>
      <c r="H149" s="41"/>
      <c r="I149" s="41"/>
      <c r="J149" s="42"/>
      <c r="K149" s="132" t="s">
        <v>221</v>
      </c>
    </row>
    <row r="150" spans="2:11" ht="15.75" customHeight="1" x14ac:dyDescent="0.45">
      <c r="B150" s="79"/>
      <c r="C150" s="61"/>
      <c r="D150" s="93" t="s">
        <v>239</v>
      </c>
      <c r="E150" s="45"/>
      <c r="F150" s="117"/>
      <c r="G150" s="44"/>
      <c r="H150" s="44"/>
      <c r="I150" s="44"/>
      <c r="J150" s="45"/>
      <c r="K150" s="62"/>
    </row>
    <row r="151" spans="2:11" ht="15.75" customHeight="1" x14ac:dyDescent="0.45">
      <c r="B151" s="79"/>
      <c r="C151" s="77">
        <v>9</v>
      </c>
      <c r="D151" s="96" t="s">
        <v>240</v>
      </c>
      <c r="E151" s="42"/>
      <c r="F151" s="133"/>
      <c r="G151" s="41"/>
      <c r="H151" s="41"/>
      <c r="I151" s="41"/>
      <c r="J151" s="42"/>
      <c r="K151" s="132" t="s">
        <v>221</v>
      </c>
    </row>
    <row r="152" spans="2:11" ht="15.75" customHeight="1" x14ac:dyDescent="0.45">
      <c r="B152" s="79"/>
      <c r="C152" s="61"/>
      <c r="D152" s="93" t="s">
        <v>241</v>
      </c>
      <c r="E152" s="45"/>
      <c r="F152" s="43"/>
      <c r="G152" s="44"/>
      <c r="H152" s="44"/>
      <c r="I152" s="44"/>
      <c r="J152" s="45"/>
      <c r="K152" s="62"/>
    </row>
    <row r="153" spans="2:11" ht="15.75" customHeight="1" x14ac:dyDescent="0.45">
      <c r="B153" s="79"/>
      <c r="C153" s="77">
        <v>10</v>
      </c>
      <c r="D153" s="96" t="s">
        <v>242</v>
      </c>
      <c r="E153" s="42"/>
      <c r="F153" s="133" t="s">
        <v>243</v>
      </c>
      <c r="G153" s="41"/>
      <c r="H153" s="41"/>
      <c r="I153" s="41"/>
      <c r="J153" s="42"/>
      <c r="K153" s="132"/>
    </row>
    <row r="154" spans="2:11" ht="15.75" customHeight="1" x14ac:dyDescent="0.45">
      <c r="B154" s="79"/>
      <c r="C154" s="61"/>
      <c r="D154" s="93" t="s">
        <v>244</v>
      </c>
      <c r="E154" s="45"/>
      <c r="F154" s="135" t="str">
        <f ca="1">IFERROR(__xludf.DUMMYFUNCTION("GOOGLETRANSLATE(F153,""tr"",""en"")"),"Repetition of what was taught in class and preparation for the exam")</f>
        <v>Repetition of what was taught in class and preparation for the exam</v>
      </c>
      <c r="G154" s="41"/>
      <c r="H154" s="41"/>
      <c r="I154" s="41"/>
      <c r="J154" s="42"/>
      <c r="K154" s="62"/>
    </row>
    <row r="155" spans="2:11" ht="15.75" customHeight="1" x14ac:dyDescent="0.45">
      <c r="B155" s="79"/>
      <c r="C155" s="77">
        <v>11</v>
      </c>
      <c r="D155" s="96" t="s">
        <v>178</v>
      </c>
      <c r="E155" s="42"/>
      <c r="F155" s="133" t="s">
        <v>245</v>
      </c>
      <c r="G155" s="41"/>
      <c r="H155" s="41"/>
      <c r="I155" s="41"/>
      <c r="J155" s="42"/>
      <c r="K155" s="132" t="s">
        <v>235</v>
      </c>
    </row>
    <row r="156" spans="2:11" ht="15.75" customHeight="1" x14ac:dyDescent="0.45">
      <c r="B156" s="79"/>
      <c r="C156" s="61"/>
      <c r="D156" s="93" t="s">
        <v>180</v>
      </c>
      <c r="E156" s="45"/>
      <c r="F156" s="43" t="s">
        <v>245</v>
      </c>
      <c r="G156" s="44"/>
      <c r="H156" s="44"/>
      <c r="I156" s="44"/>
      <c r="J156" s="45"/>
      <c r="K156" s="62"/>
    </row>
    <row r="157" spans="2:11" ht="15.75" customHeight="1" x14ac:dyDescent="0.45">
      <c r="B157" s="79"/>
      <c r="C157" s="77">
        <v>12</v>
      </c>
      <c r="D157" s="96" t="s">
        <v>246</v>
      </c>
      <c r="E157" s="42"/>
      <c r="F157" s="133"/>
      <c r="G157" s="41"/>
      <c r="H157" s="41"/>
      <c r="I157" s="41"/>
      <c r="J157" s="42"/>
      <c r="K157" s="132"/>
    </row>
    <row r="158" spans="2:11" ht="15.75" customHeight="1" x14ac:dyDescent="0.45">
      <c r="B158" s="79"/>
      <c r="C158" s="61"/>
      <c r="D158" s="93" t="s">
        <v>247</v>
      </c>
      <c r="E158" s="45"/>
      <c r="F158" s="43"/>
      <c r="G158" s="44"/>
      <c r="H158" s="44"/>
      <c r="I158" s="44"/>
      <c r="J158" s="45"/>
      <c r="K158" s="62"/>
    </row>
    <row r="159" spans="2:11" ht="15.75" customHeight="1" x14ac:dyDescent="0.45">
      <c r="B159" s="79"/>
      <c r="C159" s="134" t="s">
        <v>248</v>
      </c>
      <c r="D159" s="41"/>
      <c r="E159" s="41"/>
      <c r="F159" s="41"/>
      <c r="G159" s="41"/>
      <c r="H159" s="41"/>
      <c r="I159" s="41"/>
      <c r="J159" s="42"/>
      <c r="K159" s="38">
        <v>130</v>
      </c>
    </row>
    <row r="160" spans="2:11" ht="15.75" customHeight="1" x14ac:dyDescent="0.45">
      <c r="B160" s="48" t="s">
        <v>249</v>
      </c>
      <c r="C160" s="49"/>
      <c r="D160" s="49"/>
      <c r="E160" s="49"/>
      <c r="F160" s="49"/>
      <c r="G160" s="49"/>
      <c r="H160" s="49"/>
      <c r="I160" s="49"/>
      <c r="J160" s="49"/>
      <c r="K160" s="50"/>
    </row>
    <row r="161" spans="2:11" ht="15.75" customHeight="1" x14ac:dyDescent="0.45">
      <c r="B161" s="51" t="s">
        <v>250</v>
      </c>
      <c r="C161" s="52"/>
      <c r="D161" s="52"/>
      <c r="E161" s="52"/>
      <c r="F161" s="52"/>
      <c r="G161" s="52"/>
      <c r="H161" s="52"/>
      <c r="I161" s="52"/>
      <c r="J161" s="52"/>
      <c r="K161" s="53"/>
    </row>
    <row r="162" spans="2:11" ht="26.25" customHeight="1" x14ac:dyDescent="0.45">
      <c r="B162" s="83" t="s">
        <v>251</v>
      </c>
      <c r="C162" s="93" t="s">
        <v>252</v>
      </c>
      <c r="D162" s="45"/>
      <c r="E162" s="146" t="s">
        <v>253</v>
      </c>
      <c r="F162" s="44"/>
      <c r="G162" s="44"/>
      <c r="H162" s="44"/>
      <c r="I162" s="44"/>
      <c r="J162" s="44"/>
      <c r="K162" s="147"/>
    </row>
    <row r="163" spans="2:11" ht="26.25" customHeight="1" x14ac:dyDescent="0.45">
      <c r="B163" s="55"/>
      <c r="C163" s="94" t="s">
        <v>254</v>
      </c>
      <c r="D163" s="95"/>
      <c r="E163" s="148" t="s">
        <v>255</v>
      </c>
      <c r="F163" s="143"/>
      <c r="G163" s="95"/>
      <c r="H163" s="94" t="s">
        <v>256</v>
      </c>
      <c r="I163" s="95"/>
      <c r="J163" s="149" t="s">
        <v>257</v>
      </c>
      <c r="K163" s="144"/>
    </row>
    <row r="164" spans="2:11" ht="15.75" customHeight="1" x14ac:dyDescent="0.45">
      <c r="B164" s="55"/>
      <c r="C164" s="96" t="s">
        <v>258</v>
      </c>
      <c r="D164" s="42"/>
      <c r="E164" s="40" t="s">
        <v>259</v>
      </c>
      <c r="F164" s="41"/>
      <c r="G164" s="41"/>
      <c r="H164" s="41"/>
      <c r="I164" s="41"/>
      <c r="J164" s="41"/>
      <c r="K164" s="127"/>
    </row>
    <row r="165" spans="2:11" ht="25.5" customHeight="1" x14ac:dyDescent="0.45">
      <c r="B165" s="56"/>
      <c r="C165" s="97" t="s">
        <v>247</v>
      </c>
      <c r="D165" s="92"/>
      <c r="E165" s="178" t="str">
        <f ca="1">IFERROR(__xludf.DUMMYFUNCTION("GOOGLETRANSLATE(E164,""tr"",""en"")"),"Thursday 13:00-15:00")</f>
        <v>Thursday 13:00-15:00</v>
      </c>
      <c r="F165" s="44"/>
      <c r="G165" s="44"/>
      <c r="H165" s="44"/>
      <c r="I165" s="44"/>
      <c r="J165" s="44"/>
      <c r="K165" s="147"/>
    </row>
    <row r="166" spans="2:11" ht="24.75" customHeight="1" x14ac:dyDescent="0.45">
      <c r="B166" s="81" t="s">
        <v>260</v>
      </c>
      <c r="C166" s="98" t="s">
        <v>261</v>
      </c>
      <c r="D166" s="59"/>
      <c r="E166" s="108"/>
      <c r="F166" s="109"/>
      <c r="G166" s="109"/>
      <c r="H166" s="109"/>
      <c r="I166" s="109"/>
      <c r="J166" s="109"/>
      <c r="K166" s="125"/>
    </row>
    <row r="167" spans="2:11" ht="78" customHeight="1" x14ac:dyDescent="0.45">
      <c r="B167" s="56"/>
      <c r="C167" s="99" t="s">
        <v>262</v>
      </c>
      <c r="D167" s="100"/>
      <c r="E167" s="180" t="s">
        <v>263</v>
      </c>
      <c r="F167" s="114"/>
      <c r="G167" s="114"/>
      <c r="H167" s="114"/>
      <c r="I167" s="114"/>
      <c r="J167" s="114"/>
      <c r="K167" s="181"/>
    </row>
    <row r="168" spans="2:11" ht="41.25" customHeight="1" x14ac:dyDescent="0.45">
      <c r="B168" s="83" t="s">
        <v>264</v>
      </c>
      <c r="C168" s="86" t="s">
        <v>265</v>
      </c>
      <c r="D168" s="87"/>
      <c r="E168" s="182" t="s">
        <v>266</v>
      </c>
      <c r="F168" s="109"/>
      <c r="G168" s="109"/>
      <c r="H168" s="109"/>
      <c r="I168" s="109"/>
      <c r="J168" s="109"/>
      <c r="K168" s="125"/>
    </row>
    <row r="169" spans="2:11" ht="41.25" customHeight="1" x14ac:dyDescent="0.45">
      <c r="B169" s="55"/>
      <c r="C169" s="88" t="s">
        <v>267</v>
      </c>
      <c r="D169" s="45"/>
      <c r="E169" s="178" t="str">
        <f ca="1">IFERROR(__xludf.DUMMYFUNCTION("GOOGLETRANSLATE(E168,""tr"",""en"")"),"Violations of academic integrity include, but are not limited to, cheating or attempted cheating, plagiarism, presenting false information or citations, facilitating dishonest acts by others, obtaining exams without permission, using previously completed "&amp;"work without informing the instructor, and altering the academic work of other students. Any violation of academic integrity is a serious academic offense and will result in consequences under the University's disciplinary rules.")</f>
        <v>Violations of academic integrity include, but are not limited to, cheating or attempted cheating, plagiarism, presenting false information or citations, facilitating dishonest acts by others, obtaining exams without permission, using previously completed work without informing the instructor, and altering the academic work of other students. Any violation of academic integrity is a serious academic offense and will result in consequences under the University's disciplinary rules.</v>
      </c>
      <c r="F169" s="44"/>
      <c r="G169" s="44"/>
      <c r="H169" s="44"/>
      <c r="I169" s="44"/>
      <c r="J169" s="44"/>
      <c r="K169" s="147"/>
    </row>
    <row r="170" spans="2:11" ht="15.75" customHeight="1" x14ac:dyDescent="0.45">
      <c r="B170" s="55"/>
      <c r="C170" s="89" t="s">
        <v>268</v>
      </c>
      <c r="D170" s="42"/>
      <c r="E170" s="168" t="s">
        <v>269</v>
      </c>
      <c r="F170" s="41"/>
      <c r="G170" s="41"/>
      <c r="H170" s="41"/>
      <c r="I170" s="41"/>
      <c r="J170" s="41"/>
      <c r="K170" s="127"/>
    </row>
    <row r="171" spans="2:11" ht="15.75" customHeight="1" x14ac:dyDescent="0.45">
      <c r="B171" s="55"/>
      <c r="C171" s="90" t="s">
        <v>270</v>
      </c>
      <c r="D171" s="45"/>
      <c r="E171" s="178" t="str">
        <f ca="1">IFERROR(__xludf.DUMMYFUNCTION("GOOGLETRANSLATE(E170,""tr"",""en"")"),"Appropriate conditions are provided for students with disabilities regarding the course delivery and evaluation of learning.")</f>
        <v>Appropriate conditions are provided for students with disabilities regarding the course delivery and evaluation of learning.</v>
      </c>
      <c r="F171" s="44"/>
      <c r="G171" s="44"/>
      <c r="H171" s="44"/>
      <c r="I171" s="44"/>
      <c r="J171" s="44"/>
      <c r="K171" s="147"/>
    </row>
    <row r="172" spans="2:11" ht="15.75" customHeight="1" x14ac:dyDescent="0.45">
      <c r="B172" s="55"/>
      <c r="C172" s="89" t="s">
        <v>271</v>
      </c>
      <c r="D172" s="42"/>
      <c r="E172" s="168" t="s">
        <v>272</v>
      </c>
      <c r="F172" s="41"/>
      <c r="G172" s="41"/>
      <c r="H172" s="41"/>
      <c r="I172" s="41"/>
      <c r="J172" s="41"/>
      <c r="K172" s="127"/>
    </row>
    <row r="173" spans="2:11" ht="15.75" customHeight="1" x14ac:dyDescent="0.45">
      <c r="B173" s="55"/>
      <c r="C173" s="88" t="s">
        <v>273</v>
      </c>
      <c r="D173" s="45"/>
      <c r="E173" s="178" t="str">
        <f ca="1">IFERROR(__xludf.DUMMYFUNCTION("GOOGLETRANSLATE(E172,""tr"",""en"")"),"The course does not require any special security measures.")</f>
        <v>The course does not require any special security measures.</v>
      </c>
      <c r="F173" s="44"/>
      <c r="G173" s="44"/>
      <c r="H173" s="44"/>
      <c r="I173" s="44"/>
      <c r="J173" s="44"/>
      <c r="K173" s="147"/>
    </row>
    <row r="174" spans="2:11" ht="15.75" customHeight="1" x14ac:dyDescent="0.45">
      <c r="B174" s="55"/>
      <c r="C174" s="89" t="s">
        <v>274</v>
      </c>
      <c r="D174" s="42"/>
      <c r="E174" s="168" t="s">
        <v>275</v>
      </c>
      <c r="F174" s="41"/>
      <c r="G174" s="41"/>
      <c r="H174" s="41"/>
      <c r="I174" s="41"/>
      <c r="J174" s="41"/>
      <c r="K174" s="127"/>
    </row>
    <row r="175" spans="2:11" ht="15.75" customHeight="1" x14ac:dyDescent="0.45">
      <c r="B175" s="56"/>
      <c r="C175" s="91" t="s">
        <v>276</v>
      </c>
      <c r="D175" s="92"/>
      <c r="E175" s="178" t="str">
        <f ca="1">IFERROR(__xludf.DUMMYFUNCTION("GOOGLETRANSLATE(E174,""tr"",""en"")"),"If necessary, the method of teaching the course may be changed during the semester by the faculty member, by informing the students.")</f>
        <v>If necessary, the method of teaching the course may be changed during the semester by the faculty member, by informing the students.</v>
      </c>
      <c r="F175" s="44"/>
      <c r="G175" s="44"/>
      <c r="H175" s="44"/>
      <c r="I175" s="44"/>
      <c r="J175" s="44"/>
      <c r="K175" s="147"/>
    </row>
    <row r="176" spans="2:11" ht="15.75" customHeight="1" x14ac:dyDescent="0.45">
      <c r="B176" s="1" t="s">
        <v>277</v>
      </c>
      <c r="C176" s="2"/>
      <c r="D176" s="2"/>
      <c r="E176" s="2"/>
      <c r="F176" s="2"/>
      <c r="G176" s="2"/>
      <c r="H176" s="2"/>
      <c r="I176" s="2"/>
      <c r="J176" s="2"/>
      <c r="K176" s="2"/>
    </row>
    <row r="177" spans="2:11" ht="15.75" customHeight="1" x14ac:dyDescent="0.45">
      <c r="B177" s="39"/>
      <c r="C177" s="2"/>
      <c r="D177" s="2"/>
      <c r="E177" s="2"/>
      <c r="F177" s="2"/>
      <c r="G177" s="2"/>
      <c r="H177" s="2"/>
      <c r="I177" s="2"/>
      <c r="J177" s="2"/>
      <c r="K177" s="2"/>
    </row>
    <row r="178" spans="2:11" ht="15.75" customHeight="1" x14ac:dyDescent="0.45">
      <c r="B178" s="179"/>
      <c r="C178" s="111"/>
      <c r="D178" s="111"/>
      <c r="E178" s="111"/>
      <c r="F178" s="111"/>
      <c r="G178" s="111"/>
      <c r="H178" s="111"/>
      <c r="I178" s="2"/>
      <c r="J178" s="2"/>
      <c r="K178" s="2"/>
    </row>
    <row r="179" spans="2:11" ht="15.75" customHeight="1" x14ac:dyDescent="0.45">
      <c r="B179" s="1"/>
      <c r="C179" s="2"/>
      <c r="D179" s="2"/>
      <c r="E179" s="2"/>
      <c r="F179" s="2"/>
      <c r="G179" s="2"/>
      <c r="H179" s="2"/>
      <c r="I179" s="2"/>
      <c r="J179" s="2"/>
      <c r="K179" s="2"/>
    </row>
    <row r="180" spans="2:11" ht="15.75" customHeight="1" x14ac:dyDescent="0.45">
      <c r="B180" s="1"/>
      <c r="C180" s="2"/>
      <c r="D180" s="2"/>
      <c r="E180" s="2"/>
      <c r="F180" s="2"/>
      <c r="G180" s="2"/>
      <c r="H180" s="2"/>
      <c r="I180" s="2"/>
      <c r="J180" s="2"/>
      <c r="K180" s="2"/>
    </row>
    <row r="181" spans="2:11" ht="15.75" customHeight="1" x14ac:dyDescent="0.45">
      <c r="B181" s="1"/>
      <c r="C181" s="2"/>
      <c r="D181" s="2"/>
      <c r="E181" s="2"/>
      <c r="F181" s="2"/>
      <c r="G181" s="2"/>
      <c r="H181" s="2"/>
      <c r="I181" s="2"/>
      <c r="J181" s="2"/>
      <c r="K181" s="2"/>
    </row>
    <row r="182" spans="2:11" ht="15.75" customHeight="1" x14ac:dyDescent="0.45">
      <c r="B182" s="1"/>
      <c r="C182" s="2"/>
      <c r="D182" s="2"/>
      <c r="E182" s="2"/>
      <c r="F182" s="2"/>
      <c r="G182" s="2"/>
      <c r="H182" s="2"/>
      <c r="I182" s="2"/>
      <c r="J182" s="2"/>
      <c r="K182" s="2"/>
    </row>
    <row r="183" spans="2:11" ht="15.75" customHeight="1" x14ac:dyDescent="0.45">
      <c r="B183" s="1"/>
      <c r="C183" s="2"/>
      <c r="D183" s="2"/>
      <c r="E183" s="2"/>
      <c r="F183" s="2"/>
      <c r="G183" s="2"/>
      <c r="H183" s="2"/>
      <c r="I183" s="2"/>
      <c r="J183" s="2"/>
      <c r="K183" s="2"/>
    </row>
    <row r="184" spans="2:11" ht="15.75" customHeight="1" x14ac:dyDescent="0.45">
      <c r="B184" s="1"/>
      <c r="C184" s="2"/>
      <c r="D184" s="2"/>
      <c r="E184" s="2"/>
      <c r="F184" s="2"/>
      <c r="G184" s="2"/>
      <c r="H184" s="2"/>
      <c r="I184" s="2"/>
      <c r="J184" s="2"/>
      <c r="K184" s="2"/>
    </row>
    <row r="185" spans="2:11" ht="15.75" customHeight="1" x14ac:dyDescent="0.45">
      <c r="B185" s="1"/>
      <c r="C185" s="2"/>
      <c r="D185" s="2"/>
      <c r="E185" s="2"/>
      <c r="F185" s="2"/>
      <c r="G185" s="2"/>
      <c r="H185" s="2"/>
      <c r="I185" s="2"/>
      <c r="J185" s="2"/>
      <c r="K185" s="2"/>
    </row>
    <row r="186" spans="2:11" ht="15.75" customHeight="1" x14ac:dyDescent="0.45">
      <c r="B186" s="1"/>
      <c r="C186" s="2"/>
      <c r="D186" s="2"/>
      <c r="E186" s="2"/>
      <c r="F186" s="2"/>
      <c r="G186" s="2"/>
      <c r="H186" s="2"/>
      <c r="I186" s="2"/>
      <c r="J186" s="2"/>
      <c r="K186" s="2"/>
    </row>
    <row r="187" spans="2:11" ht="15.75" customHeight="1" x14ac:dyDescent="0.45">
      <c r="B187" s="1"/>
      <c r="C187" s="2"/>
      <c r="D187" s="2"/>
      <c r="E187" s="2"/>
      <c r="F187" s="2"/>
      <c r="G187" s="2"/>
      <c r="H187" s="2"/>
      <c r="I187" s="2"/>
      <c r="J187" s="2"/>
      <c r="K187" s="2"/>
    </row>
    <row r="188" spans="2:11" ht="15.75" customHeight="1" x14ac:dyDescent="0.45">
      <c r="B188" s="1"/>
      <c r="C188" s="2"/>
      <c r="D188" s="2"/>
      <c r="E188" s="2"/>
      <c r="F188" s="2"/>
      <c r="G188" s="2"/>
      <c r="H188" s="2"/>
      <c r="I188" s="2"/>
      <c r="J188" s="2"/>
      <c r="K188" s="2"/>
    </row>
    <row r="189" spans="2:11" ht="15.75" customHeight="1" x14ac:dyDescent="0.45">
      <c r="B189" s="1"/>
      <c r="C189" s="2"/>
      <c r="D189" s="2"/>
      <c r="E189" s="2"/>
      <c r="F189" s="2"/>
      <c r="G189" s="2"/>
      <c r="H189" s="2"/>
      <c r="I189" s="2"/>
      <c r="J189" s="2"/>
      <c r="K189" s="2"/>
    </row>
    <row r="190" spans="2:11" ht="15.75" customHeight="1" x14ac:dyDescent="0.45">
      <c r="B190" s="1"/>
      <c r="C190" s="2"/>
      <c r="D190" s="2"/>
      <c r="E190" s="2"/>
      <c r="F190" s="2"/>
      <c r="G190" s="2"/>
      <c r="H190" s="2"/>
      <c r="I190" s="2"/>
      <c r="J190" s="2"/>
      <c r="K190" s="2"/>
    </row>
    <row r="191" spans="2:11" ht="15.75" customHeight="1" x14ac:dyDescent="0.45">
      <c r="B191" s="1"/>
      <c r="C191" s="2"/>
      <c r="D191" s="2"/>
      <c r="E191" s="2"/>
      <c r="F191" s="2"/>
      <c r="G191" s="2"/>
      <c r="H191" s="2"/>
      <c r="I191" s="2"/>
      <c r="J191" s="2"/>
      <c r="K191" s="2"/>
    </row>
    <row r="192" spans="2:11" ht="15.75" customHeight="1" x14ac:dyDescent="0.45">
      <c r="B192" s="1"/>
      <c r="C192" s="2"/>
      <c r="D192" s="2"/>
      <c r="E192" s="2"/>
      <c r="F192" s="2"/>
      <c r="G192" s="2"/>
      <c r="H192" s="2"/>
      <c r="I192" s="2"/>
      <c r="J192" s="2"/>
      <c r="K192" s="2"/>
    </row>
    <row r="193" spans="2:11" ht="15.75" customHeight="1" x14ac:dyDescent="0.45">
      <c r="B193" s="1"/>
      <c r="C193" s="2"/>
      <c r="D193" s="2"/>
      <c r="E193" s="2"/>
      <c r="F193" s="2"/>
      <c r="G193" s="2"/>
      <c r="H193" s="2"/>
      <c r="I193" s="2"/>
      <c r="J193" s="2"/>
      <c r="K193" s="2"/>
    </row>
    <row r="194" spans="2:11" ht="15.75" customHeight="1" x14ac:dyDescent="0.45">
      <c r="B194" s="1"/>
      <c r="C194" s="2"/>
      <c r="D194" s="2"/>
      <c r="E194" s="2"/>
      <c r="F194" s="2"/>
      <c r="G194" s="2"/>
      <c r="H194" s="2"/>
      <c r="I194" s="2"/>
      <c r="J194" s="2"/>
      <c r="K194" s="2"/>
    </row>
    <row r="195" spans="2:11" ht="15.75" customHeight="1" x14ac:dyDescent="0.45">
      <c r="B195" s="1"/>
      <c r="C195" s="2"/>
      <c r="D195" s="2"/>
      <c r="E195" s="2"/>
      <c r="F195" s="2"/>
      <c r="G195" s="2"/>
      <c r="H195" s="2"/>
      <c r="I195" s="2"/>
      <c r="J195" s="2"/>
      <c r="K195" s="2"/>
    </row>
    <row r="196" spans="2:11" ht="15.75" customHeight="1" x14ac:dyDescent="0.45">
      <c r="B196" s="1"/>
      <c r="C196" s="2"/>
      <c r="D196" s="2"/>
      <c r="E196" s="2"/>
      <c r="F196" s="2"/>
      <c r="G196" s="2"/>
      <c r="H196" s="2"/>
      <c r="I196" s="2"/>
      <c r="J196" s="2"/>
      <c r="K196" s="2"/>
    </row>
    <row r="197" spans="2:11" ht="15.75" customHeight="1" x14ac:dyDescent="0.45">
      <c r="B197" s="1"/>
      <c r="C197" s="2"/>
      <c r="D197" s="2"/>
      <c r="E197" s="2"/>
      <c r="F197" s="2"/>
      <c r="G197" s="2"/>
      <c r="H197" s="2"/>
      <c r="I197" s="2"/>
      <c r="J197" s="2"/>
      <c r="K197" s="2"/>
    </row>
    <row r="198" spans="2:11" ht="15.75" customHeight="1" x14ac:dyDescent="0.45">
      <c r="B198" s="1"/>
      <c r="C198" s="2"/>
      <c r="D198" s="2"/>
      <c r="E198" s="2"/>
      <c r="F198" s="2"/>
      <c r="G198" s="2"/>
      <c r="H198" s="2"/>
      <c r="I198" s="2"/>
      <c r="J198" s="2"/>
      <c r="K198" s="2"/>
    </row>
    <row r="199" spans="2:11" ht="15.75" customHeight="1" x14ac:dyDescent="0.45">
      <c r="B199" s="1"/>
      <c r="C199" s="2"/>
      <c r="D199" s="2"/>
      <c r="E199" s="2"/>
      <c r="F199" s="2"/>
      <c r="G199" s="2"/>
      <c r="H199" s="2"/>
      <c r="I199" s="2"/>
      <c r="J199" s="2"/>
      <c r="K199" s="2"/>
    </row>
    <row r="200" spans="2:11" ht="15.75" customHeight="1" x14ac:dyDescent="0.45">
      <c r="B200" s="1"/>
      <c r="C200" s="2"/>
      <c r="D200" s="2"/>
      <c r="E200" s="2"/>
      <c r="F200" s="2"/>
      <c r="G200" s="2"/>
      <c r="H200" s="2"/>
      <c r="I200" s="2"/>
      <c r="J200" s="2"/>
      <c r="K200" s="2"/>
    </row>
    <row r="201" spans="2:11" ht="15.75" customHeight="1" x14ac:dyDescent="0.45">
      <c r="B201" s="1"/>
      <c r="C201" s="2"/>
      <c r="D201" s="2"/>
      <c r="E201" s="2"/>
      <c r="F201" s="2"/>
      <c r="G201" s="2"/>
      <c r="H201" s="2"/>
      <c r="I201" s="2"/>
      <c r="J201" s="2"/>
      <c r="K201" s="2"/>
    </row>
    <row r="202" spans="2:11" ht="15.75" customHeight="1" x14ac:dyDescent="0.45">
      <c r="B202" s="1"/>
      <c r="C202" s="2"/>
      <c r="D202" s="2"/>
      <c r="E202" s="2"/>
      <c r="F202" s="2"/>
      <c r="G202" s="2"/>
      <c r="H202" s="2"/>
      <c r="I202" s="2"/>
      <c r="J202" s="2"/>
      <c r="K202" s="2"/>
    </row>
    <row r="203" spans="2:11" ht="15.75" customHeight="1" x14ac:dyDescent="0.45">
      <c r="B203" s="1"/>
      <c r="C203" s="2"/>
      <c r="D203" s="2"/>
      <c r="E203" s="2"/>
      <c r="F203" s="2"/>
      <c r="G203" s="2"/>
      <c r="H203" s="2"/>
      <c r="I203" s="2"/>
      <c r="J203" s="2"/>
      <c r="K203" s="2"/>
    </row>
    <row r="204" spans="2:11" ht="15.75" customHeight="1" x14ac:dyDescent="0.45">
      <c r="B204" s="1"/>
      <c r="C204" s="2"/>
      <c r="D204" s="2"/>
      <c r="E204" s="2"/>
      <c r="F204" s="2"/>
      <c r="G204" s="2"/>
      <c r="H204" s="2"/>
      <c r="I204" s="2"/>
      <c r="J204" s="2"/>
      <c r="K204" s="2"/>
    </row>
    <row r="205" spans="2:11" ht="15.75" customHeight="1" x14ac:dyDescent="0.45">
      <c r="B205" s="1"/>
      <c r="C205" s="2"/>
      <c r="D205" s="2"/>
      <c r="E205" s="2"/>
      <c r="F205" s="2"/>
      <c r="G205" s="2"/>
      <c r="H205" s="2"/>
      <c r="I205" s="2"/>
      <c r="J205" s="2"/>
      <c r="K205" s="2"/>
    </row>
    <row r="206" spans="2:11" ht="15.75" customHeight="1" x14ac:dyDescent="0.45">
      <c r="B206" s="1"/>
      <c r="C206" s="2"/>
      <c r="D206" s="2"/>
      <c r="E206" s="2"/>
      <c r="F206" s="2"/>
      <c r="G206" s="2"/>
      <c r="H206" s="2"/>
      <c r="I206" s="2"/>
      <c r="J206" s="2"/>
      <c r="K206" s="2"/>
    </row>
    <row r="207" spans="2:11" ht="15.75" customHeight="1" x14ac:dyDescent="0.45">
      <c r="B207" s="1"/>
      <c r="C207" s="2"/>
      <c r="D207" s="2"/>
      <c r="E207" s="2"/>
      <c r="F207" s="2"/>
      <c r="G207" s="2"/>
      <c r="H207" s="2"/>
      <c r="I207" s="2"/>
      <c r="J207" s="2"/>
      <c r="K207" s="2"/>
    </row>
    <row r="208" spans="2:11" ht="15.75" customHeight="1" x14ac:dyDescent="0.45">
      <c r="B208" s="1"/>
      <c r="C208" s="2"/>
      <c r="D208" s="2"/>
      <c r="E208" s="2"/>
      <c r="F208" s="2"/>
      <c r="G208" s="2"/>
      <c r="H208" s="2"/>
      <c r="I208" s="2"/>
      <c r="J208" s="2"/>
      <c r="K208" s="2"/>
    </row>
    <row r="209" spans="2:11" ht="15.75" customHeight="1" x14ac:dyDescent="0.45">
      <c r="B209" s="1"/>
      <c r="C209" s="2"/>
      <c r="D209" s="2"/>
      <c r="E209" s="2"/>
      <c r="F209" s="2"/>
      <c r="G209" s="2"/>
      <c r="H209" s="2"/>
      <c r="I209" s="2"/>
      <c r="J209" s="2"/>
      <c r="K209" s="2"/>
    </row>
    <row r="210" spans="2:11" ht="15.75" customHeight="1" x14ac:dyDescent="0.45">
      <c r="B210" s="1"/>
      <c r="C210" s="2"/>
      <c r="D210" s="2"/>
      <c r="E210" s="2"/>
      <c r="F210" s="2"/>
      <c r="G210" s="2"/>
      <c r="H210" s="2"/>
      <c r="I210" s="2"/>
      <c r="J210" s="2"/>
      <c r="K210" s="2"/>
    </row>
    <row r="211" spans="2:11" ht="15.75" customHeight="1" x14ac:dyDescent="0.45">
      <c r="B211" s="1"/>
      <c r="C211" s="2"/>
      <c r="D211" s="2"/>
      <c r="E211" s="2"/>
      <c r="F211" s="2"/>
      <c r="G211" s="2"/>
      <c r="H211" s="2"/>
      <c r="I211" s="2"/>
      <c r="J211" s="2"/>
      <c r="K211" s="2"/>
    </row>
    <row r="212" spans="2:11" ht="15.75" customHeight="1" x14ac:dyDescent="0.45">
      <c r="B212" s="1"/>
      <c r="C212" s="2"/>
      <c r="D212" s="2"/>
      <c r="E212" s="2"/>
      <c r="F212" s="2"/>
      <c r="G212" s="2"/>
      <c r="H212" s="2"/>
      <c r="I212" s="2"/>
      <c r="J212" s="2"/>
      <c r="K212" s="2"/>
    </row>
    <row r="213" spans="2:11" ht="15.75" customHeight="1" x14ac:dyDescent="0.45">
      <c r="B213" s="1"/>
      <c r="C213" s="2"/>
      <c r="D213" s="2"/>
      <c r="E213" s="2"/>
      <c r="F213" s="2"/>
      <c r="G213" s="2"/>
      <c r="H213" s="2"/>
      <c r="I213" s="2"/>
      <c r="J213" s="2"/>
      <c r="K213" s="2"/>
    </row>
    <row r="214" spans="2:11" ht="15.75" customHeight="1" x14ac:dyDescent="0.45">
      <c r="B214" s="1"/>
      <c r="C214" s="2"/>
      <c r="D214" s="2"/>
      <c r="E214" s="2"/>
      <c r="F214" s="2"/>
      <c r="G214" s="2"/>
      <c r="H214" s="2"/>
      <c r="I214" s="2"/>
      <c r="J214" s="2"/>
      <c r="K214" s="2"/>
    </row>
    <row r="215" spans="2:11" ht="15.75" customHeight="1" x14ac:dyDescent="0.45">
      <c r="B215" s="1"/>
      <c r="C215" s="2"/>
      <c r="D215" s="2"/>
      <c r="E215" s="2"/>
      <c r="F215" s="2"/>
      <c r="G215" s="2"/>
      <c r="H215" s="2"/>
      <c r="I215" s="2"/>
      <c r="J215" s="2"/>
      <c r="K215" s="2"/>
    </row>
    <row r="216" spans="2:11" ht="15.75" customHeight="1" x14ac:dyDescent="0.45">
      <c r="B216" s="1"/>
      <c r="C216" s="2"/>
      <c r="D216" s="2"/>
      <c r="E216" s="2"/>
      <c r="F216" s="2"/>
      <c r="G216" s="2"/>
      <c r="H216" s="2"/>
      <c r="I216" s="2"/>
      <c r="J216" s="2"/>
      <c r="K216" s="2"/>
    </row>
    <row r="217" spans="2:11" ht="15.75" customHeight="1" x14ac:dyDescent="0.45">
      <c r="B217" s="1"/>
      <c r="C217" s="2"/>
      <c r="D217" s="2"/>
      <c r="E217" s="2"/>
      <c r="F217" s="2"/>
      <c r="G217" s="2"/>
      <c r="H217" s="2"/>
      <c r="I217" s="2"/>
      <c r="J217" s="2"/>
      <c r="K217" s="2"/>
    </row>
    <row r="218" spans="2:11" ht="15.75" customHeight="1" x14ac:dyDescent="0.45">
      <c r="B218" s="1"/>
      <c r="C218" s="2"/>
      <c r="D218" s="2"/>
      <c r="E218" s="2"/>
      <c r="F218" s="2"/>
      <c r="G218" s="2"/>
      <c r="H218" s="2"/>
      <c r="I218" s="2"/>
      <c r="J218" s="2"/>
      <c r="K218" s="2"/>
    </row>
    <row r="219" spans="2:11" ht="15.75" customHeight="1" x14ac:dyDescent="0.45">
      <c r="B219" s="1"/>
      <c r="C219" s="2"/>
      <c r="D219" s="2"/>
      <c r="E219" s="2"/>
      <c r="F219" s="2"/>
      <c r="G219" s="2"/>
      <c r="H219" s="2"/>
      <c r="I219" s="2"/>
      <c r="J219" s="2"/>
      <c r="K219" s="2"/>
    </row>
    <row r="220" spans="2:11" ht="15.75" customHeight="1" x14ac:dyDescent="0.45">
      <c r="B220" s="1"/>
      <c r="C220" s="2"/>
      <c r="D220" s="2"/>
      <c r="E220" s="2"/>
      <c r="F220" s="2"/>
      <c r="G220" s="2"/>
      <c r="H220" s="2"/>
      <c r="I220" s="2"/>
      <c r="J220" s="2"/>
      <c r="K220" s="2"/>
    </row>
    <row r="221" spans="2:11" ht="15.75" customHeight="1" x14ac:dyDescent="0.45">
      <c r="B221" s="1"/>
      <c r="C221" s="2"/>
      <c r="D221" s="2"/>
      <c r="E221" s="2"/>
      <c r="F221" s="2"/>
      <c r="G221" s="2"/>
      <c r="H221" s="2"/>
      <c r="I221" s="2"/>
      <c r="J221" s="2"/>
      <c r="K221" s="2"/>
    </row>
    <row r="222" spans="2:11" ht="15.75" customHeight="1" x14ac:dyDescent="0.45">
      <c r="B222" s="1"/>
      <c r="C222" s="2"/>
      <c r="D222" s="2"/>
      <c r="E222" s="2"/>
      <c r="F222" s="2"/>
      <c r="G222" s="2"/>
      <c r="H222" s="2"/>
      <c r="I222" s="2"/>
      <c r="J222" s="2"/>
      <c r="K222" s="2"/>
    </row>
    <row r="223" spans="2:11" ht="15.75" customHeight="1" x14ac:dyDescent="0.45">
      <c r="B223" s="1"/>
      <c r="C223" s="2"/>
      <c r="D223" s="2"/>
      <c r="E223" s="2"/>
      <c r="F223" s="2"/>
      <c r="G223" s="2"/>
      <c r="H223" s="2"/>
      <c r="I223" s="2"/>
      <c r="J223" s="2"/>
      <c r="K223" s="2"/>
    </row>
    <row r="224" spans="2:11" ht="15.75" customHeight="1" x14ac:dyDescent="0.45">
      <c r="B224" s="1"/>
      <c r="C224" s="2"/>
      <c r="D224" s="2"/>
      <c r="E224" s="2"/>
      <c r="F224" s="2"/>
      <c r="G224" s="2"/>
      <c r="H224" s="2"/>
      <c r="I224" s="2"/>
      <c r="J224" s="2"/>
      <c r="K224" s="2"/>
    </row>
    <row r="225" spans="2:11" ht="15.75" customHeight="1" x14ac:dyDescent="0.45">
      <c r="B225" s="1"/>
      <c r="C225" s="2"/>
      <c r="D225" s="2"/>
      <c r="E225" s="2"/>
      <c r="F225" s="2"/>
      <c r="G225" s="2"/>
      <c r="H225" s="2"/>
      <c r="I225" s="2"/>
      <c r="J225" s="2"/>
      <c r="K225" s="2"/>
    </row>
    <row r="226" spans="2:11" ht="15.75" customHeight="1" x14ac:dyDescent="0.45">
      <c r="B226" s="1"/>
      <c r="C226" s="2"/>
      <c r="D226" s="2"/>
      <c r="E226" s="2"/>
      <c r="F226" s="2"/>
      <c r="G226" s="2"/>
      <c r="H226" s="2"/>
      <c r="I226" s="2"/>
      <c r="J226" s="2"/>
      <c r="K226" s="2"/>
    </row>
    <row r="227" spans="2:11" ht="15.75" customHeight="1" x14ac:dyDescent="0.45">
      <c r="B227" s="1"/>
      <c r="C227" s="2"/>
      <c r="D227" s="2"/>
      <c r="E227" s="2"/>
      <c r="F227" s="2"/>
      <c r="G227" s="2"/>
      <c r="H227" s="2"/>
      <c r="I227" s="2"/>
      <c r="J227" s="2"/>
      <c r="K227" s="2"/>
    </row>
    <row r="228" spans="2:11" ht="15.75" customHeight="1" x14ac:dyDescent="0.45">
      <c r="B228" s="1"/>
      <c r="C228" s="2"/>
      <c r="D228" s="2"/>
      <c r="E228" s="2"/>
      <c r="F228" s="2"/>
      <c r="G228" s="2"/>
      <c r="H228" s="2"/>
      <c r="I228" s="2"/>
      <c r="J228" s="2"/>
      <c r="K228" s="2"/>
    </row>
    <row r="229" spans="2:11" ht="15.75" customHeight="1" x14ac:dyDescent="0.45">
      <c r="B229" s="1"/>
      <c r="C229" s="2"/>
      <c r="D229" s="2"/>
      <c r="E229" s="2"/>
      <c r="F229" s="2"/>
      <c r="G229" s="2"/>
      <c r="H229" s="2"/>
      <c r="I229" s="2"/>
      <c r="J229" s="2"/>
      <c r="K229" s="2"/>
    </row>
    <row r="230" spans="2:11" ht="15.75" customHeight="1" x14ac:dyDescent="0.45">
      <c r="B230" s="1"/>
      <c r="C230" s="2"/>
      <c r="D230" s="2"/>
      <c r="E230" s="2"/>
      <c r="F230" s="2"/>
      <c r="G230" s="2"/>
      <c r="H230" s="2"/>
      <c r="I230" s="2"/>
      <c r="J230" s="2"/>
      <c r="K230" s="2"/>
    </row>
    <row r="231" spans="2:11" ht="15.75" customHeight="1" x14ac:dyDescent="0.45">
      <c r="B231" s="1"/>
      <c r="C231" s="2"/>
      <c r="D231" s="2"/>
      <c r="E231" s="2"/>
      <c r="F231" s="2"/>
      <c r="G231" s="2"/>
      <c r="H231" s="2"/>
      <c r="I231" s="2"/>
      <c r="J231" s="2"/>
      <c r="K231" s="2"/>
    </row>
    <row r="232" spans="2:11" ht="15.75" customHeight="1" x14ac:dyDescent="0.45">
      <c r="B232" s="1"/>
      <c r="C232" s="2"/>
      <c r="D232" s="2"/>
      <c r="E232" s="2"/>
      <c r="F232" s="2"/>
      <c r="G232" s="2"/>
      <c r="H232" s="2"/>
      <c r="I232" s="2"/>
      <c r="J232" s="2"/>
      <c r="K232" s="2"/>
    </row>
    <row r="233" spans="2:11" ht="15.75" customHeight="1" x14ac:dyDescent="0.45">
      <c r="B233" s="1"/>
      <c r="C233" s="2"/>
      <c r="D233" s="2"/>
      <c r="E233" s="2"/>
      <c r="F233" s="2"/>
      <c r="G233" s="2"/>
      <c r="H233" s="2"/>
      <c r="I233" s="2"/>
      <c r="J233" s="2"/>
      <c r="K233" s="2"/>
    </row>
    <row r="234" spans="2:11" ht="15.75" customHeight="1" x14ac:dyDescent="0.45">
      <c r="B234" s="1"/>
      <c r="C234" s="2"/>
      <c r="D234" s="2"/>
      <c r="E234" s="2"/>
      <c r="F234" s="2"/>
      <c r="G234" s="2"/>
      <c r="H234" s="2"/>
      <c r="I234" s="2"/>
      <c r="J234" s="2"/>
      <c r="K234" s="2"/>
    </row>
    <row r="235" spans="2:11" ht="15.75" customHeight="1" x14ac:dyDescent="0.45">
      <c r="B235" s="1"/>
      <c r="C235" s="2"/>
      <c r="D235" s="2"/>
      <c r="E235" s="2"/>
      <c r="F235" s="2"/>
      <c r="G235" s="2"/>
      <c r="H235" s="2"/>
      <c r="I235" s="2"/>
      <c r="J235" s="2"/>
      <c r="K235" s="2"/>
    </row>
    <row r="236" spans="2:11" ht="15.75" customHeight="1" x14ac:dyDescent="0.45">
      <c r="B236" s="1"/>
      <c r="C236" s="2"/>
      <c r="D236" s="2"/>
      <c r="E236" s="2"/>
      <c r="F236" s="2"/>
      <c r="G236" s="2"/>
      <c r="H236" s="2"/>
      <c r="I236" s="2"/>
      <c r="J236" s="2"/>
      <c r="K236" s="2"/>
    </row>
    <row r="237" spans="2:11" ht="15.75" customHeight="1" x14ac:dyDescent="0.45">
      <c r="B237" s="1"/>
      <c r="C237" s="2"/>
      <c r="D237" s="2"/>
      <c r="E237" s="2"/>
      <c r="F237" s="2"/>
      <c r="G237" s="2"/>
      <c r="H237" s="2"/>
      <c r="I237" s="2"/>
      <c r="J237" s="2"/>
      <c r="K237" s="2"/>
    </row>
    <row r="238" spans="2:11" ht="15.75" customHeight="1" x14ac:dyDescent="0.45">
      <c r="B238" s="1"/>
      <c r="C238" s="2"/>
      <c r="D238" s="2"/>
      <c r="E238" s="2"/>
      <c r="F238" s="2"/>
      <c r="G238" s="2"/>
      <c r="H238" s="2"/>
      <c r="I238" s="2"/>
      <c r="J238" s="2"/>
      <c r="K238" s="2"/>
    </row>
    <row r="239" spans="2:11" ht="15.75" customHeight="1" x14ac:dyDescent="0.45">
      <c r="B239" s="1"/>
      <c r="C239" s="2"/>
      <c r="D239" s="2"/>
      <c r="E239" s="2"/>
      <c r="F239" s="2"/>
      <c r="G239" s="2"/>
      <c r="H239" s="2"/>
      <c r="I239" s="2"/>
      <c r="J239" s="2"/>
      <c r="K239" s="2"/>
    </row>
    <row r="240" spans="2:11" ht="15.75" customHeight="1" x14ac:dyDescent="0.45">
      <c r="B240" s="1"/>
      <c r="C240" s="2"/>
      <c r="D240" s="2"/>
      <c r="E240" s="2"/>
      <c r="F240" s="2"/>
      <c r="G240" s="2"/>
      <c r="H240" s="2"/>
      <c r="I240" s="2"/>
      <c r="J240" s="2"/>
      <c r="K240" s="2"/>
    </row>
    <row r="241" spans="2:11" ht="15.75" customHeight="1" x14ac:dyDescent="0.45">
      <c r="B241" s="1"/>
      <c r="C241" s="2"/>
      <c r="D241" s="2"/>
      <c r="E241" s="2"/>
      <c r="F241" s="2"/>
      <c r="G241" s="2"/>
      <c r="H241" s="2"/>
      <c r="I241" s="2"/>
      <c r="J241" s="2"/>
      <c r="K241" s="2"/>
    </row>
    <row r="242" spans="2:11" ht="15.75" customHeight="1" x14ac:dyDescent="0.45">
      <c r="B242" s="1"/>
      <c r="C242" s="2"/>
      <c r="D242" s="2"/>
      <c r="E242" s="2"/>
      <c r="F242" s="2"/>
      <c r="G242" s="2"/>
      <c r="H242" s="2"/>
      <c r="I242" s="2"/>
      <c r="J242" s="2"/>
      <c r="K242" s="2"/>
    </row>
    <row r="243" spans="2:11" ht="15.75" customHeight="1" x14ac:dyDescent="0.45">
      <c r="B243" s="1"/>
      <c r="C243" s="2"/>
      <c r="D243" s="2"/>
      <c r="E243" s="2"/>
      <c r="F243" s="2"/>
      <c r="G243" s="2"/>
      <c r="H243" s="2"/>
      <c r="I243" s="2"/>
      <c r="J243" s="2"/>
      <c r="K243" s="2"/>
    </row>
    <row r="244" spans="2:11" ht="15.75" customHeight="1" x14ac:dyDescent="0.45">
      <c r="B244" s="1"/>
      <c r="C244" s="2"/>
      <c r="D244" s="2"/>
      <c r="E244" s="2"/>
      <c r="F244" s="2"/>
      <c r="G244" s="2"/>
      <c r="H244" s="2"/>
      <c r="I244" s="2"/>
      <c r="J244" s="2"/>
      <c r="K244" s="2"/>
    </row>
    <row r="245" spans="2:11" ht="15.75" customHeight="1" x14ac:dyDescent="0.45">
      <c r="B245" s="1"/>
      <c r="C245" s="2"/>
      <c r="D245" s="2"/>
      <c r="E245" s="2"/>
      <c r="F245" s="2"/>
      <c r="G245" s="2"/>
      <c r="H245" s="2"/>
      <c r="I245" s="2"/>
      <c r="J245" s="2"/>
      <c r="K245" s="2"/>
    </row>
    <row r="246" spans="2:11" ht="15.75" customHeight="1" x14ac:dyDescent="0.45">
      <c r="B246" s="1"/>
      <c r="C246" s="2"/>
      <c r="D246" s="2"/>
      <c r="E246" s="2"/>
      <c r="F246" s="2"/>
      <c r="G246" s="2"/>
      <c r="H246" s="2"/>
      <c r="I246" s="2"/>
      <c r="J246" s="2"/>
      <c r="K246" s="2"/>
    </row>
    <row r="247" spans="2:11" ht="15.75" customHeight="1" x14ac:dyDescent="0.45">
      <c r="B247" s="1"/>
      <c r="C247" s="2"/>
      <c r="D247" s="2"/>
      <c r="E247" s="2"/>
      <c r="F247" s="2"/>
      <c r="G247" s="2"/>
      <c r="H247" s="2"/>
      <c r="I247" s="2"/>
      <c r="J247" s="2"/>
      <c r="K247" s="2"/>
    </row>
    <row r="248" spans="2:11" ht="15.75" customHeight="1" x14ac:dyDescent="0.45">
      <c r="B248" s="1"/>
      <c r="C248" s="2"/>
      <c r="D248" s="2"/>
      <c r="E248" s="2"/>
      <c r="F248" s="2"/>
      <c r="G248" s="2"/>
      <c r="H248" s="2"/>
      <c r="I248" s="2"/>
      <c r="J248" s="2"/>
      <c r="K248" s="2"/>
    </row>
    <row r="249" spans="2:11" ht="15.75" customHeight="1" x14ac:dyDescent="0.45">
      <c r="B249" s="1"/>
      <c r="C249" s="2"/>
      <c r="D249" s="2"/>
      <c r="E249" s="2"/>
      <c r="F249" s="2"/>
      <c r="G249" s="2"/>
      <c r="H249" s="2"/>
      <c r="I249" s="2"/>
      <c r="J249" s="2"/>
      <c r="K249" s="2"/>
    </row>
    <row r="250" spans="2:11" ht="15.75" customHeight="1" x14ac:dyDescent="0.45">
      <c r="B250" s="1"/>
      <c r="C250" s="2"/>
      <c r="D250" s="2"/>
      <c r="E250" s="2"/>
      <c r="F250" s="2"/>
      <c r="G250" s="2"/>
      <c r="H250" s="2"/>
      <c r="I250" s="2"/>
      <c r="J250" s="2"/>
      <c r="K250" s="2"/>
    </row>
    <row r="251" spans="2:11" ht="15.75" customHeight="1" x14ac:dyDescent="0.45">
      <c r="B251" s="1"/>
      <c r="C251" s="2"/>
      <c r="D251" s="2"/>
      <c r="E251" s="2"/>
      <c r="F251" s="2"/>
      <c r="G251" s="2"/>
      <c r="H251" s="2"/>
      <c r="I251" s="2"/>
      <c r="J251" s="2"/>
      <c r="K251" s="2"/>
    </row>
    <row r="252" spans="2:11" ht="15.75" customHeight="1" x14ac:dyDescent="0.45">
      <c r="B252" s="1"/>
      <c r="C252" s="2"/>
      <c r="D252" s="2"/>
      <c r="E252" s="2"/>
      <c r="F252" s="2"/>
      <c r="G252" s="2"/>
      <c r="H252" s="2"/>
      <c r="I252" s="2"/>
      <c r="J252" s="2"/>
      <c r="K252" s="2"/>
    </row>
    <row r="253" spans="2:11" ht="15.75" customHeight="1" x14ac:dyDescent="0.45">
      <c r="B253" s="1"/>
      <c r="C253" s="2"/>
      <c r="D253" s="2"/>
      <c r="E253" s="2"/>
      <c r="F253" s="2"/>
      <c r="G253" s="2"/>
      <c r="H253" s="2"/>
      <c r="I253" s="2"/>
      <c r="J253" s="2"/>
      <c r="K253" s="2"/>
    </row>
    <row r="254" spans="2:11" ht="15.75" customHeight="1" x14ac:dyDescent="0.45">
      <c r="B254" s="1"/>
      <c r="C254" s="2"/>
      <c r="D254" s="2"/>
      <c r="E254" s="2"/>
      <c r="F254" s="2"/>
      <c r="G254" s="2"/>
      <c r="H254" s="2"/>
      <c r="I254" s="2"/>
      <c r="J254" s="2"/>
      <c r="K254" s="2"/>
    </row>
    <row r="255" spans="2:11" ht="15.75" customHeight="1" x14ac:dyDescent="0.45">
      <c r="B255" s="1"/>
      <c r="C255" s="2"/>
      <c r="D255" s="2"/>
      <c r="E255" s="2"/>
      <c r="F255" s="2"/>
      <c r="G255" s="2"/>
      <c r="H255" s="2"/>
      <c r="I255" s="2"/>
      <c r="J255" s="2"/>
      <c r="K255" s="2"/>
    </row>
    <row r="256" spans="2:11" ht="15.75" customHeight="1" x14ac:dyDescent="0.45">
      <c r="B256" s="1"/>
      <c r="C256" s="2"/>
      <c r="D256" s="2"/>
      <c r="E256" s="2"/>
      <c r="F256" s="2"/>
      <c r="G256" s="2"/>
      <c r="H256" s="2"/>
      <c r="I256" s="2"/>
      <c r="J256" s="2"/>
      <c r="K256" s="2"/>
    </row>
    <row r="257" spans="2:11" ht="15.75" customHeight="1" x14ac:dyDescent="0.45">
      <c r="B257" s="1"/>
      <c r="C257" s="2"/>
      <c r="D257" s="2"/>
      <c r="E257" s="2"/>
      <c r="F257" s="2"/>
      <c r="G257" s="2"/>
      <c r="H257" s="2"/>
      <c r="I257" s="2"/>
      <c r="J257" s="2"/>
      <c r="K257" s="2"/>
    </row>
    <row r="258" spans="2:11" ht="15.75" customHeight="1" x14ac:dyDescent="0.45">
      <c r="B258" s="1"/>
      <c r="C258" s="2"/>
      <c r="D258" s="2"/>
      <c r="E258" s="2"/>
      <c r="F258" s="2"/>
      <c r="G258" s="2"/>
      <c r="H258" s="2"/>
      <c r="I258" s="2"/>
      <c r="J258" s="2"/>
      <c r="K258" s="2"/>
    </row>
    <row r="259" spans="2:11" ht="15.75" customHeight="1" x14ac:dyDescent="0.45">
      <c r="B259" s="1"/>
      <c r="C259" s="2"/>
      <c r="D259" s="2"/>
      <c r="E259" s="2"/>
      <c r="F259" s="2"/>
      <c r="G259" s="2"/>
      <c r="H259" s="2"/>
      <c r="I259" s="2"/>
      <c r="J259" s="2"/>
      <c r="K259" s="2"/>
    </row>
    <row r="260" spans="2:11" ht="15.75" customHeight="1" x14ac:dyDescent="0.45">
      <c r="B260" s="1"/>
      <c r="C260" s="2"/>
      <c r="D260" s="2"/>
      <c r="E260" s="2"/>
      <c r="F260" s="2"/>
      <c r="G260" s="2"/>
      <c r="H260" s="2"/>
      <c r="I260" s="2"/>
      <c r="J260" s="2"/>
      <c r="K260" s="2"/>
    </row>
    <row r="261" spans="2:11" ht="15.75" customHeight="1" x14ac:dyDescent="0.45">
      <c r="B261" s="1"/>
      <c r="C261" s="2"/>
      <c r="D261" s="2"/>
      <c r="E261" s="2"/>
      <c r="F261" s="2"/>
      <c r="G261" s="2"/>
      <c r="H261" s="2"/>
      <c r="I261" s="2"/>
      <c r="J261" s="2"/>
      <c r="K261" s="2"/>
    </row>
    <row r="262" spans="2:11" ht="15.75" customHeight="1" x14ac:dyDescent="0.45">
      <c r="B262" s="1"/>
      <c r="C262" s="2"/>
      <c r="D262" s="2"/>
      <c r="E262" s="2"/>
      <c r="F262" s="2"/>
      <c r="G262" s="2"/>
      <c r="H262" s="2"/>
      <c r="I262" s="2"/>
      <c r="J262" s="2"/>
      <c r="K262" s="2"/>
    </row>
    <row r="263" spans="2:11" ht="15.75" customHeight="1" x14ac:dyDescent="0.45">
      <c r="B263" s="1"/>
      <c r="C263" s="2"/>
      <c r="D263" s="2"/>
      <c r="E263" s="2"/>
      <c r="F263" s="2"/>
      <c r="G263" s="2"/>
      <c r="H263" s="2"/>
      <c r="I263" s="2"/>
      <c r="J263" s="2"/>
      <c r="K263" s="2"/>
    </row>
    <row r="264" spans="2:11" ht="15.75" customHeight="1" x14ac:dyDescent="0.45">
      <c r="B264" s="1"/>
      <c r="C264" s="2"/>
      <c r="D264" s="2"/>
      <c r="E264" s="2"/>
      <c r="F264" s="2"/>
      <c r="G264" s="2"/>
      <c r="H264" s="2"/>
      <c r="I264" s="2"/>
      <c r="J264" s="2"/>
      <c r="K264" s="2"/>
    </row>
    <row r="265" spans="2:11" ht="15.75" customHeight="1" x14ac:dyDescent="0.45">
      <c r="B265" s="1"/>
      <c r="C265" s="2"/>
      <c r="D265" s="2"/>
      <c r="E265" s="2"/>
      <c r="F265" s="2"/>
      <c r="G265" s="2"/>
      <c r="H265" s="2"/>
      <c r="I265" s="2"/>
      <c r="J265" s="2"/>
      <c r="K265" s="2"/>
    </row>
    <row r="266" spans="2:11" ht="15.75" customHeight="1" x14ac:dyDescent="0.45">
      <c r="B266" s="1"/>
      <c r="C266" s="2"/>
      <c r="D266" s="2"/>
      <c r="E266" s="2"/>
      <c r="F266" s="2"/>
      <c r="G266" s="2"/>
      <c r="H266" s="2"/>
      <c r="I266" s="2"/>
      <c r="J266" s="2"/>
      <c r="K266" s="2"/>
    </row>
    <row r="267" spans="2:11" ht="15.75" customHeight="1" x14ac:dyDescent="0.45">
      <c r="B267" s="1"/>
      <c r="C267" s="2"/>
      <c r="D267" s="2"/>
      <c r="E267" s="2"/>
      <c r="F267" s="2"/>
      <c r="G267" s="2"/>
      <c r="H267" s="2"/>
      <c r="I267" s="2"/>
      <c r="J267" s="2"/>
      <c r="K267" s="2"/>
    </row>
    <row r="268" spans="2:11" ht="15.75" customHeight="1" x14ac:dyDescent="0.45">
      <c r="B268" s="1"/>
      <c r="C268" s="2"/>
      <c r="D268" s="2"/>
      <c r="E268" s="2"/>
      <c r="F268" s="2"/>
      <c r="G268" s="2"/>
      <c r="H268" s="2"/>
      <c r="I268" s="2"/>
      <c r="J268" s="2"/>
      <c r="K268" s="2"/>
    </row>
    <row r="269" spans="2:11" ht="15.75" customHeight="1" x14ac:dyDescent="0.45">
      <c r="B269" s="1"/>
      <c r="C269" s="2"/>
      <c r="D269" s="2"/>
      <c r="E269" s="2"/>
      <c r="F269" s="2"/>
      <c r="G269" s="2"/>
      <c r="H269" s="2"/>
      <c r="I269" s="2"/>
      <c r="J269" s="2"/>
      <c r="K269" s="2"/>
    </row>
    <row r="270" spans="2:11" ht="15.75" customHeight="1" x14ac:dyDescent="0.45">
      <c r="B270" s="1"/>
      <c r="C270" s="2"/>
      <c r="D270" s="2"/>
      <c r="E270" s="2"/>
      <c r="F270" s="2"/>
      <c r="G270" s="2"/>
      <c r="H270" s="2"/>
      <c r="I270" s="2"/>
      <c r="J270" s="2"/>
      <c r="K270" s="2"/>
    </row>
    <row r="271" spans="2:11" ht="15.75" customHeight="1" x14ac:dyDescent="0.45">
      <c r="B271" s="1"/>
      <c r="C271" s="2"/>
      <c r="D271" s="2"/>
      <c r="E271" s="2"/>
      <c r="F271" s="2"/>
      <c r="G271" s="2"/>
      <c r="H271" s="2"/>
      <c r="I271" s="2"/>
      <c r="J271" s="2"/>
      <c r="K271" s="2"/>
    </row>
    <row r="272" spans="2:11" ht="15.75" customHeight="1" x14ac:dyDescent="0.45">
      <c r="B272" s="1"/>
      <c r="C272" s="2"/>
      <c r="D272" s="2"/>
      <c r="E272" s="2"/>
      <c r="F272" s="2"/>
      <c r="G272" s="2"/>
      <c r="H272" s="2"/>
      <c r="I272" s="2"/>
      <c r="J272" s="2"/>
      <c r="K272" s="2"/>
    </row>
    <row r="273" spans="2:11" ht="15.75" customHeight="1" x14ac:dyDescent="0.45">
      <c r="B273" s="1"/>
      <c r="C273" s="2"/>
      <c r="D273" s="2"/>
      <c r="E273" s="2"/>
      <c r="F273" s="2"/>
      <c r="G273" s="2"/>
      <c r="H273" s="2"/>
      <c r="I273" s="2"/>
      <c r="J273" s="2"/>
      <c r="K273" s="2"/>
    </row>
    <row r="274" spans="2:11" ht="15.75" customHeight="1" x14ac:dyDescent="0.45">
      <c r="B274" s="1"/>
      <c r="C274" s="2"/>
      <c r="D274" s="2"/>
      <c r="E274" s="2"/>
      <c r="F274" s="2"/>
      <c r="G274" s="2"/>
      <c r="H274" s="2"/>
      <c r="I274" s="2"/>
      <c r="J274" s="2"/>
      <c r="K274" s="2"/>
    </row>
    <row r="275" spans="2:11" ht="15.75" customHeight="1" x14ac:dyDescent="0.45">
      <c r="B275" s="1"/>
      <c r="C275" s="2"/>
      <c r="D275" s="2"/>
      <c r="E275" s="2"/>
      <c r="F275" s="2"/>
      <c r="G275" s="2"/>
      <c r="H275" s="2"/>
      <c r="I275" s="2"/>
      <c r="J275" s="2"/>
      <c r="K275" s="2"/>
    </row>
    <row r="276" spans="2:11" ht="15.75" customHeight="1" x14ac:dyDescent="0.45">
      <c r="B276" s="1"/>
      <c r="C276" s="2"/>
      <c r="D276" s="2"/>
      <c r="E276" s="2"/>
      <c r="F276" s="2"/>
      <c r="G276" s="2"/>
      <c r="H276" s="2"/>
      <c r="I276" s="2"/>
      <c r="J276" s="2"/>
      <c r="K276" s="2"/>
    </row>
    <row r="277" spans="2:11" ht="15.75" customHeight="1" x14ac:dyDescent="0.45">
      <c r="B277" s="1"/>
      <c r="C277" s="2"/>
      <c r="D277" s="2"/>
      <c r="E277" s="2"/>
      <c r="F277" s="2"/>
      <c r="G277" s="2"/>
      <c r="H277" s="2"/>
      <c r="I277" s="2"/>
      <c r="J277" s="2"/>
      <c r="K277" s="2"/>
    </row>
    <row r="278" spans="2:11" ht="15.75" customHeight="1" x14ac:dyDescent="0.45">
      <c r="B278" s="1"/>
      <c r="C278" s="2"/>
      <c r="D278" s="2"/>
      <c r="E278" s="2"/>
      <c r="F278" s="2"/>
      <c r="G278" s="2"/>
      <c r="H278" s="2"/>
      <c r="I278" s="2"/>
      <c r="J278" s="2"/>
      <c r="K278" s="2"/>
    </row>
    <row r="279" spans="2:11" ht="15.75" customHeight="1" x14ac:dyDescent="0.45">
      <c r="B279" s="1"/>
      <c r="C279" s="2"/>
      <c r="D279" s="2"/>
      <c r="E279" s="2"/>
      <c r="F279" s="2"/>
      <c r="G279" s="2"/>
      <c r="H279" s="2"/>
      <c r="I279" s="2"/>
      <c r="J279" s="2"/>
      <c r="K279" s="2"/>
    </row>
    <row r="280" spans="2:11" ht="15.75" customHeight="1" x14ac:dyDescent="0.45">
      <c r="B280" s="1"/>
      <c r="C280" s="2"/>
      <c r="D280" s="2"/>
      <c r="E280" s="2"/>
      <c r="F280" s="2"/>
      <c r="G280" s="2"/>
      <c r="H280" s="2"/>
      <c r="I280" s="2"/>
      <c r="J280" s="2"/>
      <c r="K280" s="2"/>
    </row>
    <row r="281" spans="2:11" ht="15.75" customHeight="1" x14ac:dyDescent="0.45">
      <c r="B281" s="1"/>
      <c r="C281" s="2"/>
      <c r="D281" s="2"/>
      <c r="E281" s="2"/>
      <c r="F281" s="2"/>
      <c r="G281" s="2"/>
      <c r="H281" s="2"/>
      <c r="I281" s="2"/>
      <c r="J281" s="2"/>
      <c r="K281" s="2"/>
    </row>
    <row r="282" spans="2:11" ht="15.75" customHeight="1" x14ac:dyDescent="0.45">
      <c r="B282" s="1"/>
      <c r="C282" s="2"/>
      <c r="D282" s="2"/>
      <c r="E282" s="2"/>
      <c r="F282" s="2"/>
      <c r="G282" s="2"/>
      <c r="H282" s="2"/>
      <c r="I282" s="2"/>
      <c r="J282" s="2"/>
      <c r="K282" s="2"/>
    </row>
    <row r="283" spans="2:11" ht="15.75" customHeight="1" x14ac:dyDescent="0.45">
      <c r="B283" s="1"/>
      <c r="C283" s="2"/>
      <c r="D283" s="2"/>
      <c r="E283" s="2"/>
      <c r="F283" s="2"/>
      <c r="G283" s="2"/>
      <c r="H283" s="2"/>
      <c r="I283" s="2"/>
      <c r="J283" s="2"/>
      <c r="K283" s="2"/>
    </row>
    <row r="284" spans="2:11" ht="15.75" customHeight="1" x14ac:dyDescent="0.45">
      <c r="B284" s="1"/>
      <c r="C284" s="2"/>
      <c r="D284" s="2"/>
      <c r="E284" s="2"/>
      <c r="F284" s="2"/>
      <c r="G284" s="2"/>
      <c r="H284" s="2"/>
      <c r="I284" s="2"/>
      <c r="J284" s="2"/>
      <c r="K284" s="2"/>
    </row>
    <row r="285" spans="2:11" ht="15.75" customHeight="1" x14ac:dyDescent="0.45">
      <c r="B285" s="1"/>
      <c r="C285" s="2"/>
      <c r="D285" s="2"/>
      <c r="E285" s="2"/>
      <c r="F285" s="2"/>
      <c r="G285" s="2"/>
      <c r="H285" s="2"/>
      <c r="I285" s="2"/>
      <c r="J285" s="2"/>
      <c r="K285" s="2"/>
    </row>
    <row r="286" spans="2:11" ht="15.75" customHeight="1" x14ac:dyDescent="0.45">
      <c r="B286" s="1"/>
      <c r="C286" s="2"/>
      <c r="D286" s="2"/>
      <c r="E286" s="2"/>
      <c r="F286" s="2"/>
      <c r="G286" s="2"/>
      <c r="H286" s="2"/>
      <c r="I286" s="2"/>
      <c r="J286" s="2"/>
      <c r="K286" s="2"/>
    </row>
    <row r="287" spans="2:11" ht="15.75" customHeight="1" x14ac:dyDescent="0.45">
      <c r="B287" s="1"/>
      <c r="C287" s="2"/>
      <c r="D287" s="2"/>
      <c r="E287" s="2"/>
      <c r="F287" s="2"/>
      <c r="G287" s="2"/>
      <c r="H287" s="2"/>
      <c r="I287" s="2"/>
      <c r="J287" s="2"/>
      <c r="K287" s="2"/>
    </row>
    <row r="288" spans="2:11" ht="15.75" customHeight="1" x14ac:dyDescent="0.45">
      <c r="B288" s="1"/>
      <c r="C288" s="2"/>
      <c r="D288" s="2"/>
      <c r="E288" s="2"/>
      <c r="F288" s="2"/>
      <c r="G288" s="2"/>
      <c r="H288" s="2"/>
      <c r="I288" s="2"/>
      <c r="J288" s="2"/>
      <c r="K288" s="2"/>
    </row>
    <row r="289" spans="2:11" ht="15.75" customHeight="1" x14ac:dyDescent="0.45">
      <c r="B289" s="1"/>
      <c r="C289" s="2"/>
      <c r="D289" s="2"/>
      <c r="E289" s="2"/>
      <c r="F289" s="2"/>
      <c r="G289" s="2"/>
      <c r="H289" s="2"/>
      <c r="I289" s="2"/>
      <c r="J289" s="2"/>
      <c r="K289" s="2"/>
    </row>
    <row r="290" spans="2:11" ht="15.75" customHeight="1" x14ac:dyDescent="0.45">
      <c r="B290" s="1"/>
      <c r="C290" s="2"/>
      <c r="D290" s="2"/>
      <c r="E290" s="2"/>
      <c r="F290" s="2"/>
      <c r="G290" s="2"/>
      <c r="H290" s="2"/>
      <c r="I290" s="2"/>
      <c r="J290" s="2"/>
      <c r="K290" s="2"/>
    </row>
    <row r="291" spans="2:11" ht="15.75" customHeight="1" x14ac:dyDescent="0.45">
      <c r="B291" s="1"/>
      <c r="C291" s="2"/>
      <c r="D291" s="2"/>
      <c r="E291" s="2"/>
      <c r="F291" s="2"/>
      <c r="G291" s="2"/>
      <c r="H291" s="2"/>
      <c r="I291" s="2"/>
      <c r="J291" s="2"/>
      <c r="K291" s="2"/>
    </row>
    <row r="292" spans="2:11" ht="15.75" customHeight="1" x14ac:dyDescent="0.45">
      <c r="B292" s="1"/>
      <c r="C292" s="2"/>
      <c r="D292" s="2"/>
      <c r="E292" s="2"/>
      <c r="F292" s="2"/>
      <c r="G292" s="2"/>
      <c r="H292" s="2"/>
      <c r="I292" s="2"/>
      <c r="J292" s="2"/>
      <c r="K292" s="2"/>
    </row>
    <row r="293" spans="2:11" ht="15.75" customHeight="1" x14ac:dyDescent="0.45">
      <c r="B293" s="1"/>
      <c r="C293" s="2"/>
      <c r="D293" s="2"/>
      <c r="E293" s="2"/>
      <c r="F293" s="2"/>
      <c r="G293" s="2"/>
      <c r="H293" s="2"/>
      <c r="I293" s="2"/>
      <c r="J293" s="2"/>
      <c r="K293" s="2"/>
    </row>
    <row r="294" spans="2:11" ht="15.75" customHeight="1" x14ac:dyDescent="0.45">
      <c r="B294" s="1"/>
      <c r="C294" s="2"/>
      <c r="D294" s="2"/>
      <c r="E294" s="2"/>
      <c r="F294" s="2"/>
      <c r="G294" s="2"/>
      <c r="H294" s="2"/>
      <c r="I294" s="2"/>
      <c r="J294" s="2"/>
      <c r="K294" s="2"/>
    </row>
    <row r="295" spans="2:11" ht="15.75" customHeight="1" x14ac:dyDescent="0.45">
      <c r="B295" s="1"/>
      <c r="C295" s="2"/>
      <c r="D295" s="2"/>
      <c r="E295" s="2"/>
      <c r="F295" s="2"/>
      <c r="G295" s="2"/>
      <c r="H295" s="2"/>
      <c r="I295" s="2"/>
      <c r="J295" s="2"/>
      <c r="K295" s="2"/>
    </row>
    <row r="296" spans="2:11" ht="15.75" customHeight="1" x14ac:dyDescent="0.45">
      <c r="B296" s="1"/>
      <c r="C296" s="2"/>
      <c r="D296" s="2"/>
      <c r="E296" s="2"/>
      <c r="F296" s="2"/>
      <c r="G296" s="2"/>
      <c r="H296" s="2"/>
      <c r="I296" s="2"/>
      <c r="J296" s="2"/>
      <c r="K296" s="2"/>
    </row>
    <row r="297" spans="2:11" ht="15.75" customHeight="1" x14ac:dyDescent="0.45">
      <c r="B297" s="1"/>
      <c r="C297" s="2"/>
      <c r="D297" s="2"/>
      <c r="E297" s="2"/>
      <c r="F297" s="2"/>
      <c r="G297" s="2"/>
      <c r="H297" s="2"/>
      <c r="I297" s="2"/>
      <c r="J297" s="2"/>
      <c r="K297" s="2"/>
    </row>
    <row r="298" spans="2:11" ht="15.75" customHeight="1" x14ac:dyDescent="0.45">
      <c r="B298" s="1"/>
      <c r="C298" s="2"/>
      <c r="D298" s="2"/>
      <c r="E298" s="2"/>
      <c r="F298" s="2"/>
      <c r="G298" s="2"/>
      <c r="H298" s="2"/>
      <c r="I298" s="2"/>
      <c r="J298" s="2"/>
      <c r="K298" s="2"/>
    </row>
    <row r="299" spans="2:11" ht="15.75" customHeight="1" x14ac:dyDescent="0.45">
      <c r="B299" s="1"/>
      <c r="C299" s="2"/>
      <c r="D299" s="2"/>
      <c r="E299" s="2"/>
      <c r="F299" s="2"/>
      <c r="G299" s="2"/>
      <c r="H299" s="2"/>
      <c r="I299" s="2"/>
      <c r="J299" s="2"/>
      <c r="K299" s="2"/>
    </row>
    <row r="300" spans="2:11" ht="15.75" customHeight="1" x14ac:dyDescent="0.45">
      <c r="B300" s="1"/>
      <c r="C300" s="2"/>
      <c r="D300" s="2"/>
      <c r="E300" s="2"/>
      <c r="F300" s="2"/>
      <c r="G300" s="2"/>
      <c r="H300" s="2"/>
      <c r="I300" s="2"/>
      <c r="J300" s="2"/>
      <c r="K300" s="2"/>
    </row>
    <row r="301" spans="2:11" ht="15.75" customHeight="1" x14ac:dyDescent="0.45">
      <c r="B301" s="1"/>
      <c r="C301" s="2"/>
      <c r="D301" s="2"/>
      <c r="E301" s="2"/>
      <c r="F301" s="2"/>
      <c r="G301" s="2"/>
      <c r="H301" s="2"/>
      <c r="I301" s="2"/>
      <c r="J301" s="2"/>
      <c r="K301" s="2"/>
    </row>
    <row r="302" spans="2:11" ht="15.75" customHeight="1" x14ac:dyDescent="0.45">
      <c r="B302" s="1"/>
      <c r="C302" s="2"/>
      <c r="D302" s="2"/>
      <c r="E302" s="2"/>
      <c r="F302" s="2"/>
      <c r="G302" s="2"/>
      <c r="H302" s="2"/>
      <c r="I302" s="2"/>
      <c r="J302" s="2"/>
      <c r="K302" s="2"/>
    </row>
    <row r="303" spans="2:11" ht="15.75" customHeight="1" x14ac:dyDescent="0.45">
      <c r="B303" s="1"/>
      <c r="C303" s="2"/>
      <c r="D303" s="2"/>
      <c r="E303" s="2"/>
      <c r="F303" s="2"/>
      <c r="G303" s="2"/>
      <c r="H303" s="2"/>
      <c r="I303" s="2"/>
      <c r="J303" s="2"/>
      <c r="K303" s="2"/>
    </row>
    <row r="304" spans="2:11" ht="15.75" customHeight="1" x14ac:dyDescent="0.45">
      <c r="B304" s="1"/>
      <c r="C304" s="2"/>
      <c r="D304" s="2"/>
      <c r="E304" s="2"/>
      <c r="F304" s="2"/>
      <c r="G304" s="2"/>
      <c r="H304" s="2"/>
      <c r="I304" s="2"/>
      <c r="J304" s="2"/>
      <c r="K304" s="2"/>
    </row>
    <row r="305" spans="2:11" ht="15.75" customHeight="1" x14ac:dyDescent="0.45">
      <c r="B305" s="1"/>
      <c r="C305" s="2"/>
      <c r="D305" s="2"/>
      <c r="E305" s="2"/>
      <c r="F305" s="2"/>
      <c r="G305" s="2"/>
      <c r="H305" s="2"/>
      <c r="I305" s="2"/>
      <c r="J305" s="2"/>
      <c r="K305" s="2"/>
    </row>
    <row r="306" spans="2:11" ht="15.75" customHeight="1" x14ac:dyDescent="0.45">
      <c r="B306" s="1"/>
      <c r="C306" s="2"/>
      <c r="D306" s="2"/>
      <c r="E306" s="2"/>
      <c r="F306" s="2"/>
      <c r="G306" s="2"/>
      <c r="H306" s="2"/>
      <c r="I306" s="2"/>
      <c r="J306" s="2"/>
      <c r="K306" s="2"/>
    </row>
    <row r="307" spans="2:11" ht="15.75" customHeight="1" x14ac:dyDescent="0.45">
      <c r="B307" s="1"/>
      <c r="C307" s="2"/>
      <c r="D307" s="2"/>
      <c r="E307" s="2"/>
      <c r="F307" s="2"/>
      <c r="G307" s="2"/>
      <c r="H307" s="2"/>
      <c r="I307" s="2"/>
      <c r="J307" s="2"/>
      <c r="K307" s="2"/>
    </row>
    <row r="308" spans="2:11" ht="15.75" customHeight="1" x14ac:dyDescent="0.45">
      <c r="B308" s="1"/>
      <c r="C308" s="2"/>
      <c r="D308" s="2"/>
      <c r="E308" s="2"/>
      <c r="F308" s="2"/>
      <c r="G308" s="2"/>
      <c r="H308" s="2"/>
      <c r="I308" s="2"/>
      <c r="J308" s="2"/>
      <c r="K308" s="2"/>
    </row>
    <row r="309" spans="2:11" ht="15.75" customHeight="1" x14ac:dyDescent="0.45">
      <c r="B309" s="1"/>
      <c r="C309" s="2"/>
      <c r="D309" s="2"/>
      <c r="E309" s="2"/>
      <c r="F309" s="2"/>
      <c r="G309" s="2"/>
      <c r="H309" s="2"/>
      <c r="I309" s="2"/>
      <c r="J309" s="2"/>
      <c r="K309" s="2"/>
    </row>
    <row r="310" spans="2:11" ht="15.75" customHeight="1" x14ac:dyDescent="0.45">
      <c r="B310" s="1"/>
      <c r="C310" s="2"/>
      <c r="D310" s="2"/>
      <c r="E310" s="2"/>
      <c r="F310" s="2"/>
      <c r="G310" s="2"/>
      <c r="H310" s="2"/>
      <c r="I310" s="2"/>
      <c r="J310" s="2"/>
      <c r="K310" s="2"/>
    </row>
    <row r="311" spans="2:11" ht="15.75" customHeight="1" x14ac:dyDescent="0.45">
      <c r="B311" s="1"/>
      <c r="C311" s="2"/>
      <c r="D311" s="2"/>
      <c r="E311" s="2"/>
      <c r="F311" s="2"/>
      <c r="G311" s="2"/>
      <c r="H311" s="2"/>
      <c r="I311" s="2"/>
      <c r="J311" s="2"/>
      <c r="K311" s="2"/>
    </row>
    <row r="312" spans="2:11" ht="15.75" customHeight="1" x14ac:dyDescent="0.45">
      <c r="B312" s="1"/>
      <c r="C312" s="2"/>
      <c r="D312" s="2"/>
      <c r="E312" s="2"/>
      <c r="F312" s="2"/>
      <c r="G312" s="2"/>
      <c r="H312" s="2"/>
      <c r="I312" s="2"/>
      <c r="J312" s="2"/>
      <c r="K312" s="2"/>
    </row>
    <row r="313" spans="2:11" ht="15.75" customHeight="1" x14ac:dyDescent="0.45">
      <c r="B313" s="1"/>
      <c r="C313" s="2"/>
      <c r="D313" s="2"/>
      <c r="E313" s="2"/>
      <c r="F313" s="2"/>
      <c r="G313" s="2"/>
      <c r="H313" s="2"/>
      <c r="I313" s="2"/>
      <c r="J313" s="2"/>
      <c r="K313" s="2"/>
    </row>
    <row r="314" spans="2:11" ht="15.75" customHeight="1" x14ac:dyDescent="0.45">
      <c r="B314" s="1"/>
      <c r="C314" s="2"/>
      <c r="D314" s="2"/>
      <c r="E314" s="2"/>
      <c r="F314" s="2"/>
      <c r="G314" s="2"/>
      <c r="H314" s="2"/>
      <c r="I314" s="2"/>
      <c r="J314" s="2"/>
      <c r="K314" s="2"/>
    </row>
    <row r="315" spans="2:11" ht="15.75" customHeight="1" x14ac:dyDescent="0.45">
      <c r="B315" s="1"/>
      <c r="C315" s="2"/>
      <c r="D315" s="2"/>
      <c r="E315" s="2"/>
      <c r="F315" s="2"/>
      <c r="G315" s="2"/>
      <c r="H315" s="2"/>
      <c r="I315" s="2"/>
      <c r="J315" s="2"/>
      <c r="K315" s="2"/>
    </row>
    <row r="316" spans="2:11" ht="15.75" customHeight="1" x14ac:dyDescent="0.45">
      <c r="B316" s="1"/>
      <c r="C316" s="2"/>
      <c r="D316" s="2"/>
      <c r="E316" s="2"/>
      <c r="F316" s="2"/>
      <c r="G316" s="2"/>
      <c r="H316" s="2"/>
      <c r="I316" s="2"/>
      <c r="J316" s="2"/>
      <c r="K316" s="2"/>
    </row>
    <row r="317" spans="2:11" ht="15.75" customHeight="1" x14ac:dyDescent="0.45">
      <c r="B317" s="1"/>
      <c r="C317" s="2"/>
      <c r="D317" s="2"/>
      <c r="E317" s="2"/>
      <c r="F317" s="2"/>
      <c r="G317" s="2"/>
      <c r="H317" s="2"/>
      <c r="I317" s="2"/>
      <c r="J317" s="2"/>
      <c r="K317" s="2"/>
    </row>
    <row r="318" spans="2:11" ht="15.75" customHeight="1" x14ac:dyDescent="0.45">
      <c r="B318" s="1"/>
      <c r="C318" s="2"/>
      <c r="D318" s="2"/>
      <c r="E318" s="2"/>
      <c r="F318" s="2"/>
      <c r="G318" s="2"/>
      <c r="H318" s="2"/>
      <c r="I318" s="2"/>
      <c r="J318" s="2"/>
      <c r="K318" s="2"/>
    </row>
    <row r="319" spans="2:11" ht="15.75" customHeight="1" x14ac:dyDescent="0.45">
      <c r="B319" s="1"/>
      <c r="C319" s="2"/>
      <c r="D319" s="2"/>
      <c r="E319" s="2"/>
      <c r="F319" s="2"/>
      <c r="G319" s="2"/>
      <c r="H319" s="2"/>
      <c r="I319" s="2"/>
      <c r="J319" s="2"/>
      <c r="K319" s="2"/>
    </row>
    <row r="320" spans="2:11" ht="15.75" customHeight="1" x14ac:dyDescent="0.45">
      <c r="B320" s="1"/>
      <c r="C320" s="2"/>
      <c r="D320" s="2"/>
      <c r="E320" s="2"/>
      <c r="F320" s="2"/>
      <c r="G320" s="2"/>
      <c r="H320" s="2"/>
      <c r="I320" s="2"/>
      <c r="J320" s="2"/>
      <c r="K320" s="2"/>
    </row>
    <row r="321" spans="2:11" ht="15.75" customHeight="1" x14ac:dyDescent="0.45">
      <c r="B321" s="1"/>
      <c r="C321" s="2"/>
      <c r="D321" s="2"/>
      <c r="E321" s="2"/>
      <c r="F321" s="2"/>
      <c r="G321" s="2"/>
      <c r="H321" s="2"/>
      <c r="I321" s="2"/>
      <c r="J321" s="2"/>
      <c r="K321" s="2"/>
    </row>
    <row r="322" spans="2:11" ht="15.75" customHeight="1" x14ac:dyDescent="0.45">
      <c r="B322" s="1"/>
      <c r="C322" s="2"/>
      <c r="D322" s="2"/>
      <c r="E322" s="2"/>
      <c r="F322" s="2"/>
      <c r="G322" s="2"/>
      <c r="H322" s="2"/>
      <c r="I322" s="2"/>
      <c r="J322" s="2"/>
      <c r="K322" s="2"/>
    </row>
    <row r="323" spans="2:11" ht="15.75" customHeight="1" x14ac:dyDescent="0.45">
      <c r="B323" s="1"/>
      <c r="C323" s="2"/>
      <c r="D323" s="2"/>
      <c r="E323" s="2"/>
      <c r="F323" s="2"/>
      <c r="G323" s="2"/>
      <c r="H323" s="2"/>
      <c r="I323" s="2"/>
      <c r="J323" s="2"/>
      <c r="K323" s="2"/>
    </row>
    <row r="324" spans="2:11" ht="15.75" customHeight="1" x14ac:dyDescent="0.45">
      <c r="B324" s="1"/>
      <c r="C324" s="2"/>
      <c r="D324" s="2"/>
      <c r="E324" s="2"/>
      <c r="F324" s="2"/>
      <c r="G324" s="2"/>
      <c r="H324" s="2"/>
      <c r="I324" s="2"/>
      <c r="J324" s="2"/>
      <c r="K324" s="2"/>
    </row>
    <row r="325" spans="2:11" ht="15.75" customHeight="1" x14ac:dyDescent="0.45">
      <c r="B325" s="1"/>
      <c r="C325" s="2"/>
      <c r="D325" s="2"/>
      <c r="E325" s="2"/>
      <c r="F325" s="2"/>
      <c r="G325" s="2"/>
      <c r="H325" s="2"/>
      <c r="I325" s="2"/>
      <c r="J325" s="2"/>
      <c r="K325" s="2"/>
    </row>
    <row r="326" spans="2:11" ht="15.75" customHeight="1" x14ac:dyDescent="0.45">
      <c r="B326" s="1"/>
      <c r="C326" s="2"/>
      <c r="D326" s="2"/>
      <c r="E326" s="2"/>
      <c r="F326" s="2"/>
      <c r="G326" s="2"/>
      <c r="H326" s="2"/>
      <c r="I326" s="2"/>
      <c r="J326" s="2"/>
      <c r="K326" s="2"/>
    </row>
    <row r="327" spans="2:11" ht="15.75" customHeight="1" x14ac:dyDescent="0.45">
      <c r="B327" s="1"/>
      <c r="C327" s="2"/>
      <c r="D327" s="2"/>
      <c r="E327" s="2"/>
      <c r="F327" s="2"/>
      <c r="G327" s="2"/>
      <c r="H327" s="2"/>
      <c r="I327" s="2"/>
      <c r="J327" s="2"/>
      <c r="K327" s="2"/>
    </row>
    <row r="328" spans="2:11" ht="15.75" customHeight="1" x14ac:dyDescent="0.45">
      <c r="B328" s="1"/>
      <c r="C328" s="2"/>
      <c r="D328" s="2"/>
      <c r="E328" s="2"/>
      <c r="F328" s="2"/>
      <c r="G328" s="2"/>
      <c r="H328" s="2"/>
      <c r="I328" s="2"/>
      <c r="J328" s="2"/>
      <c r="K328" s="2"/>
    </row>
    <row r="329" spans="2:11" ht="15.75" customHeight="1" x14ac:dyDescent="0.45">
      <c r="B329" s="1"/>
      <c r="C329" s="2"/>
      <c r="D329" s="2"/>
      <c r="E329" s="2"/>
      <c r="F329" s="2"/>
      <c r="G329" s="2"/>
      <c r="H329" s="2"/>
      <c r="I329" s="2"/>
      <c r="J329" s="2"/>
      <c r="K329" s="2"/>
    </row>
    <row r="330" spans="2:11" ht="15.75" customHeight="1" x14ac:dyDescent="0.45">
      <c r="B330" s="1"/>
      <c r="C330" s="2"/>
      <c r="D330" s="2"/>
      <c r="E330" s="2"/>
      <c r="F330" s="2"/>
      <c r="G330" s="2"/>
      <c r="H330" s="2"/>
      <c r="I330" s="2"/>
      <c r="J330" s="2"/>
      <c r="K330" s="2"/>
    </row>
    <row r="331" spans="2:11" ht="15.75" customHeight="1" x14ac:dyDescent="0.45">
      <c r="B331" s="1"/>
      <c r="C331" s="2"/>
      <c r="D331" s="2"/>
      <c r="E331" s="2"/>
      <c r="F331" s="2"/>
      <c r="G331" s="2"/>
      <c r="H331" s="2"/>
      <c r="I331" s="2"/>
      <c r="J331" s="2"/>
      <c r="K331" s="2"/>
    </row>
    <row r="332" spans="2:11" ht="15.75" customHeight="1" x14ac:dyDescent="0.45">
      <c r="B332" s="1"/>
      <c r="C332" s="2"/>
      <c r="D332" s="2"/>
      <c r="E332" s="2"/>
      <c r="F332" s="2"/>
      <c r="G332" s="2"/>
      <c r="H332" s="2"/>
      <c r="I332" s="2"/>
      <c r="J332" s="2"/>
      <c r="K332" s="2"/>
    </row>
    <row r="333" spans="2:11" ht="15.75" customHeight="1" x14ac:dyDescent="0.45">
      <c r="B333" s="1"/>
      <c r="C333" s="2"/>
      <c r="D333" s="2"/>
      <c r="E333" s="2"/>
      <c r="F333" s="2"/>
      <c r="G333" s="2"/>
      <c r="H333" s="2"/>
      <c r="I333" s="2"/>
      <c r="J333" s="2"/>
      <c r="K333" s="2"/>
    </row>
    <row r="334" spans="2:11" ht="15.75" customHeight="1" x14ac:dyDescent="0.45">
      <c r="B334" s="1"/>
      <c r="C334" s="2"/>
      <c r="D334" s="2"/>
      <c r="E334" s="2"/>
      <c r="F334" s="2"/>
      <c r="G334" s="2"/>
      <c r="H334" s="2"/>
      <c r="I334" s="2"/>
      <c r="J334" s="2"/>
      <c r="K334" s="2"/>
    </row>
    <row r="335" spans="2:11" ht="15.75" customHeight="1" x14ac:dyDescent="0.45">
      <c r="B335" s="1"/>
      <c r="C335" s="2"/>
      <c r="D335" s="2"/>
      <c r="E335" s="2"/>
      <c r="F335" s="2"/>
      <c r="G335" s="2"/>
      <c r="H335" s="2"/>
      <c r="I335" s="2"/>
      <c r="J335" s="2"/>
      <c r="K335" s="2"/>
    </row>
    <row r="336" spans="2:11" ht="15.75" customHeight="1" x14ac:dyDescent="0.45">
      <c r="B336" s="1"/>
      <c r="C336" s="2"/>
      <c r="D336" s="2"/>
      <c r="E336" s="2"/>
      <c r="F336" s="2"/>
      <c r="G336" s="2"/>
      <c r="H336" s="2"/>
      <c r="I336" s="2"/>
      <c r="J336" s="2"/>
      <c r="K336" s="2"/>
    </row>
    <row r="337" spans="2:11" ht="15.75" customHeight="1" x14ac:dyDescent="0.45">
      <c r="B337" s="1"/>
      <c r="C337" s="2"/>
      <c r="D337" s="2"/>
      <c r="E337" s="2"/>
      <c r="F337" s="2"/>
      <c r="G337" s="2"/>
      <c r="H337" s="2"/>
      <c r="I337" s="2"/>
      <c r="J337" s="2"/>
      <c r="K337" s="2"/>
    </row>
    <row r="338" spans="2:11" ht="15.75" customHeight="1" x14ac:dyDescent="0.45">
      <c r="B338" s="1"/>
      <c r="C338" s="2"/>
      <c r="D338" s="2"/>
      <c r="E338" s="2"/>
      <c r="F338" s="2"/>
      <c r="G338" s="2"/>
      <c r="H338" s="2"/>
      <c r="I338" s="2"/>
      <c r="J338" s="2"/>
      <c r="K338" s="2"/>
    </row>
    <row r="339" spans="2:11" ht="15.75" customHeight="1" x14ac:dyDescent="0.45">
      <c r="B339" s="1"/>
      <c r="C339" s="2"/>
      <c r="D339" s="2"/>
      <c r="E339" s="2"/>
      <c r="F339" s="2"/>
      <c r="G339" s="2"/>
      <c r="H339" s="2"/>
      <c r="I339" s="2"/>
      <c r="J339" s="2"/>
      <c r="K339" s="2"/>
    </row>
    <row r="340" spans="2:11" ht="15.75" customHeight="1" x14ac:dyDescent="0.45">
      <c r="B340" s="1"/>
      <c r="C340" s="2"/>
      <c r="D340" s="2"/>
      <c r="E340" s="2"/>
      <c r="F340" s="2"/>
      <c r="G340" s="2"/>
      <c r="H340" s="2"/>
      <c r="I340" s="2"/>
      <c r="J340" s="2"/>
      <c r="K340" s="2"/>
    </row>
    <row r="341" spans="2:11" ht="15.75" customHeight="1" x14ac:dyDescent="0.45">
      <c r="B341" s="1"/>
      <c r="C341" s="2"/>
      <c r="D341" s="2"/>
      <c r="E341" s="2"/>
      <c r="F341" s="2"/>
      <c r="G341" s="2"/>
      <c r="H341" s="2"/>
      <c r="I341" s="2"/>
      <c r="J341" s="2"/>
      <c r="K341" s="2"/>
    </row>
    <row r="342" spans="2:11" ht="15.75" customHeight="1" x14ac:dyDescent="0.45">
      <c r="B342" s="1"/>
      <c r="C342" s="2"/>
      <c r="D342" s="2"/>
      <c r="E342" s="2"/>
      <c r="F342" s="2"/>
      <c r="G342" s="2"/>
      <c r="H342" s="2"/>
      <c r="I342" s="2"/>
      <c r="J342" s="2"/>
      <c r="K342" s="2"/>
    </row>
    <row r="343" spans="2:11" ht="15.75" customHeight="1" x14ac:dyDescent="0.45">
      <c r="B343" s="1"/>
      <c r="C343" s="2"/>
      <c r="D343" s="2"/>
      <c r="E343" s="2"/>
      <c r="F343" s="2"/>
      <c r="G343" s="2"/>
      <c r="H343" s="2"/>
      <c r="I343" s="2"/>
      <c r="J343" s="2"/>
      <c r="K343" s="2"/>
    </row>
    <row r="344" spans="2:11" ht="15.75" customHeight="1" x14ac:dyDescent="0.45">
      <c r="B344" s="1"/>
      <c r="C344" s="2"/>
      <c r="D344" s="2"/>
      <c r="E344" s="2"/>
      <c r="F344" s="2"/>
      <c r="G344" s="2"/>
      <c r="H344" s="2"/>
      <c r="I344" s="2"/>
      <c r="J344" s="2"/>
      <c r="K344" s="2"/>
    </row>
    <row r="345" spans="2:11" ht="15.75" customHeight="1" x14ac:dyDescent="0.45">
      <c r="B345" s="1"/>
      <c r="C345" s="2"/>
      <c r="D345" s="2"/>
      <c r="E345" s="2"/>
      <c r="F345" s="2"/>
      <c r="G345" s="2"/>
      <c r="H345" s="2"/>
      <c r="I345" s="2"/>
      <c r="J345" s="2"/>
      <c r="K345" s="2"/>
    </row>
    <row r="346" spans="2:11" ht="15.75" customHeight="1" x14ac:dyDescent="0.45">
      <c r="B346" s="1"/>
      <c r="C346" s="2"/>
      <c r="D346" s="2"/>
      <c r="E346" s="2"/>
      <c r="F346" s="2"/>
      <c r="G346" s="2"/>
      <c r="H346" s="2"/>
      <c r="I346" s="2"/>
      <c r="J346" s="2"/>
      <c r="K346" s="2"/>
    </row>
    <row r="347" spans="2:11" ht="15.75" customHeight="1" x14ac:dyDescent="0.45">
      <c r="B347" s="1"/>
      <c r="C347" s="2"/>
      <c r="D347" s="2"/>
      <c r="E347" s="2"/>
      <c r="F347" s="2"/>
      <c r="G347" s="2"/>
      <c r="H347" s="2"/>
      <c r="I347" s="2"/>
      <c r="J347" s="2"/>
      <c r="K347" s="2"/>
    </row>
    <row r="348" spans="2:11" ht="15.75" customHeight="1" x14ac:dyDescent="0.45">
      <c r="B348" s="1"/>
      <c r="C348" s="2"/>
      <c r="D348" s="2"/>
      <c r="E348" s="2"/>
      <c r="F348" s="2"/>
      <c r="G348" s="2"/>
      <c r="H348" s="2"/>
      <c r="I348" s="2"/>
      <c r="J348" s="2"/>
      <c r="K348" s="2"/>
    </row>
    <row r="349" spans="2:11" ht="15.75" customHeight="1" x14ac:dyDescent="0.45">
      <c r="B349" s="1"/>
      <c r="C349" s="2"/>
      <c r="D349" s="2"/>
      <c r="E349" s="2"/>
      <c r="F349" s="2"/>
      <c r="G349" s="2"/>
      <c r="H349" s="2"/>
      <c r="I349" s="2"/>
      <c r="J349" s="2"/>
      <c r="K349" s="2"/>
    </row>
    <row r="350" spans="2:11" ht="15.75" customHeight="1" x14ac:dyDescent="0.45">
      <c r="B350" s="1"/>
      <c r="C350" s="2"/>
      <c r="D350" s="2"/>
      <c r="E350" s="2"/>
      <c r="F350" s="2"/>
      <c r="G350" s="2"/>
      <c r="H350" s="2"/>
      <c r="I350" s="2"/>
      <c r="J350" s="2"/>
      <c r="K350" s="2"/>
    </row>
    <row r="351" spans="2:11" ht="15.75" customHeight="1" x14ac:dyDescent="0.45">
      <c r="B351" s="1"/>
      <c r="C351" s="2"/>
      <c r="D351" s="2"/>
      <c r="E351" s="2"/>
      <c r="F351" s="2"/>
      <c r="G351" s="2"/>
      <c r="H351" s="2"/>
      <c r="I351" s="2"/>
      <c r="J351" s="2"/>
      <c r="K351" s="2"/>
    </row>
    <row r="352" spans="2:11" ht="15.75" customHeight="1" x14ac:dyDescent="0.45">
      <c r="B352" s="1"/>
      <c r="C352" s="2"/>
      <c r="D352" s="2"/>
      <c r="E352" s="2"/>
      <c r="F352" s="2"/>
      <c r="G352" s="2"/>
      <c r="H352" s="2"/>
      <c r="I352" s="2"/>
      <c r="J352" s="2"/>
      <c r="K352" s="2"/>
    </row>
    <row r="353" spans="2:11" ht="15.75" customHeight="1" x14ac:dyDescent="0.45">
      <c r="B353" s="1"/>
      <c r="C353" s="2"/>
      <c r="D353" s="2"/>
      <c r="E353" s="2"/>
      <c r="F353" s="2"/>
      <c r="G353" s="2"/>
      <c r="H353" s="2"/>
      <c r="I353" s="2"/>
      <c r="J353" s="2"/>
      <c r="K353" s="2"/>
    </row>
    <row r="354" spans="2:11" ht="15.75" customHeight="1" x14ac:dyDescent="0.45">
      <c r="B354" s="1"/>
      <c r="C354" s="2"/>
      <c r="D354" s="2"/>
      <c r="E354" s="2"/>
      <c r="F354" s="2"/>
      <c r="G354" s="2"/>
      <c r="H354" s="2"/>
      <c r="I354" s="2"/>
      <c r="J354" s="2"/>
      <c r="K354" s="2"/>
    </row>
    <row r="355" spans="2:11" ht="15.75" customHeight="1" x14ac:dyDescent="0.45">
      <c r="B355" s="1"/>
      <c r="C355" s="2"/>
      <c r="D355" s="2"/>
      <c r="E355" s="2"/>
      <c r="F355" s="2"/>
      <c r="G355" s="2"/>
      <c r="H355" s="2"/>
      <c r="I355" s="2"/>
      <c r="J355" s="2"/>
      <c r="K355" s="2"/>
    </row>
    <row r="356" spans="2:11" ht="15.75" customHeight="1" x14ac:dyDescent="0.45">
      <c r="B356" s="1"/>
      <c r="C356" s="2"/>
      <c r="D356" s="2"/>
      <c r="E356" s="2"/>
      <c r="F356" s="2"/>
      <c r="G356" s="2"/>
      <c r="H356" s="2"/>
      <c r="I356" s="2"/>
      <c r="J356" s="2"/>
      <c r="K356" s="2"/>
    </row>
    <row r="357" spans="2:11" ht="15.75" customHeight="1" x14ac:dyDescent="0.45">
      <c r="B357" s="1"/>
      <c r="C357" s="2"/>
      <c r="D357" s="2"/>
      <c r="E357" s="2"/>
      <c r="F357" s="2"/>
      <c r="G357" s="2"/>
      <c r="H357" s="2"/>
      <c r="I357" s="2"/>
      <c r="J357" s="2"/>
      <c r="K357" s="2"/>
    </row>
    <row r="358" spans="2:11" ht="15.75" customHeight="1" x14ac:dyDescent="0.45">
      <c r="B358" s="1"/>
      <c r="C358" s="2"/>
      <c r="D358" s="2"/>
      <c r="E358" s="2"/>
      <c r="F358" s="2"/>
      <c r="G358" s="2"/>
      <c r="H358" s="2"/>
      <c r="I358" s="2"/>
      <c r="J358" s="2"/>
      <c r="K358" s="2"/>
    </row>
    <row r="359" spans="2:11" ht="15.75" customHeight="1" x14ac:dyDescent="0.45">
      <c r="B359" s="1"/>
      <c r="C359" s="2"/>
      <c r="D359" s="2"/>
      <c r="E359" s="2"/>
      <c r="F359" s="2"/>
      <c r="G359" s="2"/>
      <c r="H359" s="2"/>
      <c r="I359" s="2"/>
      <c r="J359" s="2"/>
      <c r="K359" s="2"/>
    </row>
    <row r="360" spans="2:11" ht="15.75" customHeight="1" x14ac:dyDescent="0.45">
      <c r="B360" s="1"/>
      <c r="C360" s="2"/>
      <c r="D360" s="2"/>
      <c r="E360" s="2"/>
      <c r="F360" s="2"/>
      <c r="G360" s="2"/>
      <c r="H360" s="2"/>
      <c r="I360" s="2"/>
      <c r="J360" s="2"/>
      <c r="K360" s="2"/>
    </row>
    <row r="361" spans="2:11" ht="15.75" customHeight="1" x14ac:dyDescent="0.45">
      <c r="B361" s="1"/>
      <c r="C361" s="2"/>
      <c r="D361" s="2"/>
      <c r="E361" s="2"/>
      <c r="F361" s="2"/>
      <c r="G361" s="2"/>
      <c r="H361" s="2"/>
      <c r="I361" s="2"/>
      <c r="J361" s="2"/>
      <c r="K361" s="2"/>
    </row>
    <row r="362" spans="2:11" ht="15.75" customHeight="1" x14ac:dyDescent="0.45">
      <c r="B362" s="1"/>
      <c r="C362" s="2"/>
      <c r="D362" s="2"/>
      <c r="E362" s="2"/>
      <c r="F362" s="2"/>
      <c r="G362" s="2"/>
      <c r="H362" s="2"/>
      <c r="I362" s="2"/>
      <c r="J362" s="2"/>
      <c r="K362" s="2"/>
    </row>
    <row r="363" spans="2:11" ht="15.75" customHeight="1" x14ac:dyDescent="0.45">
      <c r="B363" s="1"/>
      <c r="C363" s="2"/>
      <c r="D363" s="2"/>
      <c r="E363" s="2"/>
      <c r="F363" s="2"/>
      <c r="G363" s="2"/>
      <c r="H363" s="2"/>
      <c r="I363" s="2"/>
      <c r="J363" s="2"/>
      <c r="K363" s="2"/>
    </row>
    <row r="364" spans="2:11" ht="15.75" customHeight="1" x14ac:dyDescent="0.45">
      <c r="B364" s="1"/>
      <c r="C364" s="2"/>
      <c r="D364" s="2"/>
      <c r="E364" s="2"/>
      <c r="F364" s="2"/>
      <c r="G364" s="2"/>
      <c r="H364" s="2"/>
      <c r="I364" s="2"/>
      <c r="J364" s="2"/>
      <c r="K364" s="2"/>
    </row>
    <row r="365" spans="2:11" ht="15.75" customHeight="1" x14ac:dyDescent="0.45">
      <c r="B365" s="1"/>
      <c r="C365" s="2"/>
      <c r="D365" s="2"/>
      <c r="E365" s="2"/>
      <c r="F365" s="2"/>
      <c r="G365" s="2"/>
      <c r="H365" s="2"/>
      <c r="I365" s="2"/>
      <c r="J365" s="2"/>
      <c r="K365" s="2"/>
    </row>
    <row r="366" spans="2:11" ht="15.75" customHeight="1" x14ac:dyDescent="0.45">
      <c r="B366" s="1"/>
      <c r="C366" s="2"/>
      <c r="D366" s="2"/>
      <c r="E366" s="2"/>
      <c r="F366" s="2"/>
      <c r="G366" s="2"/>
      <c r="H366" s="2"/>
      <c r="I366" s="2"/>
      <c r="J366" s="2"/>
      <c r="K366" s="2"/>
    </row>
    <row r="367" spans="2:11" ht="15.75" customHeight="1" x14ac:dyDescent="0.45">
      <c r="B367" s="1"/>
      <c r="C367" s="2"/>
      <c r="D367" s="2"/>
      <c r="E367" s="2"/>
      <c r="F367" s="2"/>
      <c r="G367" s="2"/>
      <c r="H367" s="2"/>
      <c r="I367" s="2"/>
      <c r="J367" s="2"/>
      <c r="K367" s="2"/>
    </row>
    <row r="368" spans="2:11" ht="15.75" customHeight="1" x14ac:dyDescent="0.45">
      <c r="B368" s="1"/>
      <c r="C368" s="2"/>
      <c r="D368" s="2"/>
      <c r="E368" s="2"/>
      <c r="F368" s="2"/>
      <c r="G368" s="2"/>
      <c r="H368" s="2"/>
      <c r="I368" s="2"/>
      <c r="J368" s="2"/>
      <c r="K368" s="2"/>
    </row>
    <row r="369" spans="2:11" ht="15.75" customHeight="1" x14ac:dyDescent="0.45">
      <c r="B369" s="1"/>
      <c r="C369" s="2"/>
      <c r="D369" s="2"/>
      <c r="E369" s="2"/>
      <c r="F369" s="2"/>
      <c r="G369" s="2"/>
      <c r="H369" s="2"/>
      <c r="I369" s="2"/>
      <c r="J369" s="2"/>
      <c r="K369" s="2"/>
    </row>
    <row r="370" spans="2:11" ht="15.75" customHeight="1" x14ac:dyDescent="0.45">
      <c r="B370" s="1"/>
      <c r="C370" s="2"/>
      <c r="D370" s="2"/>
      <c r="E370" s="2"/>
      <c r="F370" s="2"/>
      <c r="G370" s="2"/>
      <c r="H370" s="2"/>
      <c r="I370" s="2"/>
      <c r="J370" s="2"/>
      <c r="K370" s="2"/>
    </row>
    <row r="371" spans="2:11" ht="15.75" customHeight="1" x14ac:dyDescent="0.45">
      <c r="B371" s="1"/>
      <c r="C371" s="2"/>
      <c r="D371" s="2"/>
      <c r="E371" s="2"/>
      <c r="F371" s="2"/>
      <c r="G371" s="2"/>
      <c r="H371" s="2"/>
      <c r="I371" s="2"/>
      <c r="J371" s="2"/>
      <c r="K371" s="2"/>
    </row>
    <row r="372" spans="2:11" ht="15.75" customHeight="1" x14ac:dyDescent="0.45">
      <c r="B372" s="1"/>
      <c r="C372" s="2"/>
      <c r="D372" s="2"/>
      <c r="E372" s="2"/>
      <c r="F372" s="2"/>
      <c r="G372" s="2"/>
      <c r="H372" s="2"/>
      <c r="I372" s="2"/>
      <c r="J372" s="2"/>
      <c r="K372" s="2"/>
    </row>
    <row r="373" spans="2:11" ht="15.75" customHeight="1" x14ac:dyDescent="0.45">
      <c r="B373" s="1"/>
      <c r="C373" s="2"/>
      <c r="D373" s="2"/>
      <c r="E373" s="2"/>
      <c r="F373" s="2"/>
      <c r="G373" s="2"/>
      <c r="H373" s="2"/>
      <c r="I373" s="2"/>
      <c r="J373" s="2"/>
      <c r="K373" s="2"/>
    </row>
    <row r="374" spans="2:11" ht="15.75" customHeight="1" x14ac:dyDescent="0.45">
      <c r="B374" s="1"/>
      <c r="C374" s="2"/>
      <c r="D374" s="2"/>
      <c r="E374" s="2"/>
      <c r="F374" s="2"/>
      <c r="G374" s="2"/>
      <c r="H374" s="2"/>
      <c r="I374" s="2"/>
      <c r="J374" s="2"/>
      <c r="K374" s="2"/>
    </row>
    <row r="375" spans="2:11" ht="15.75" customHeight="1" x14ac:dyDescent="0.45">
      <c r="B375" s="1"/>
      <c r="C375" s="2"/>
      <c r="D375" s="2"/>
      <c r="E375" s="2"/>
      <c r="F375" s="2"/>
      <c r="G375" s="2"/>
      <c r="H375" s="2"/>
      <c r="I375" s="2"/>
      <c r="J375" s="2"/>
      <c r="K375" s="2"/>
    </row>
    <row r="376" spans="2:11" ht="15.75" customHeight="1" x14ac:dyDescent="0.45">
      <c r="B376" s="1"/>
      <c r="C376" s="2"/>
      <c r="D376" s="2"/>
      <c r="E376" s="2"/>
      <c r="F376" s="2"/>
      <c r="G376" s="2"/>
      <c r="H376" s="2"/>
      <c r="I376" s="2"/>
      <c r="J376" s="2"/>
      <c r="K376" s="2"/>
    </row>
    <row r="377" spans="2:11" ht="15.75" customHeight="1" x14ac:dyDescent="0.45"/>
    <row r="378" spans="2:11" ht="15.75" customHeight="1" x14ac:dyDescent="0.45"/>
    <row r="379" spans="2:11" ht="15.75" customHeight="1" x14ac:dyDescent="0.45"/>
    <row r="380" spans="2:11" ht="15.75" customHeight="1" x14ac:dyDescent="0.45"/>
    <row r="381" spans="2:11" ht="15.75" customHeight="1" x14ac:dyDescent="0.45"/>
    <row r="382" spans="2:11" ht="15.75" customHeight="1" x14ac:dyDescent="0.45"/>
    <row r="383" spans="2:11" ht="15.75" customHeight="1" x14ac:dyDescent="0.45"/>
    <row r="384" spans="2:11"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mergeCells count="456">
    <mergeCell ref="B178:H178"/>
    <mergeCell ref="E165:K165"/>
    <mergeCell ref="E166:K166"/>
    <mergeCell ref="E167:K167"/>
    <mergeCell ref="E168:K168"/>
    <mergeCell ref="E169:K169"/>
    <mergeCell ref="E170:K170"/>
    <mergeCell ref="E171:K171"/>
    <mergeCell ref="C88:C89"/>
    <mergeCell ref="D88:D89"/>
    <mergeCell ref="C90:C91"/>
    <mergeCell ref="D90:D91"/>
    <mergeCell ref="C92:C93"/>
    <mergeCell ref="D92:D93"/>
    <mergeCell ref="E172:K172"/>
    <mergeCell ref="E173:K173"/>
    <mergeCell ref="E174:K174"/>
    <mergeCell ref="D57:F57"/>
    <mergeCell ref="G57:G58"/>
    <mergeCell ref="H57:H58"/>
    <mergeCell ref="I57:I58"/>
    <mergeCell ref="J57:J58"/>
    <mergeCell ref="K57:K58"/>
    <mergeCell ref="I88:I89"/>
    <mergeCell ref="J88:J89"/>
    <mergeCell ref="G84:G85"/>
    <mergeCell ref="G86:G87"/>
    <mergeCell ref="H86:H87"/>
    <mergeCell ref="I86:I87"/>
    <mergeCell ref="J86:J87"/>
    <mergeCell ref="K86:K87"/>
    <mergeCell ref="H88:H89"/>
    <mergeCell ref="K88:K89"/>
    <mergeCell ref="K51:K52"/>
    <mergeCell ref="G53:G54"/>
    <mergeCell ref="H53:H54"/>
    <mergeCell ref="I53:I54"/>
    <mergeCell ref="J53:J54"/>
    <mergeCell ref="D52:F52"/>
    <mergeCell ref="D53:F53"/>
    <mergeCell ref="D55:F55"/>
    <mergeCell ref="G55:G56"/>
    <mergeCell ref="D56:F56"/>
    <mergeCell ref="H55:H56"/>
    <mergeCell ref="I55:I56"/>
    <mergeCell ref="J55:J56"/>
    <mergeCell ref="K55:K56"/>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D43:K43"/>
    <mergeCell ref="D44:K44"/>
    <mergeCell ref="D36:K36"/>
    <mergeCell ref="D37:K37"/>
    <mergeCell ref="D38:K38"/>
    <mergeCell ref="D39:K39"/>
    <mergeCell ref="D40:K40"/>
    <mergeCell ref="D41:K41"/>
    <mergeCell ref="D42:K42"/>
    <mergeCell ref="K136:K137"/>
    <mergeCell ref="K138:K139"/>
    <mergeCell ref="K140:K141"/>
    <mergeCell ref="K142:K143"/>
    <mergeCell ref="K144:K145"/>
    <mergeCell ref="K147:K148"/>
    <mergeCell ref="K151:K152"/>
    <mergeCell ref="B160:K160"/>
    <mergeCell ref="B161:K161"/>
    <mergeCell ref="F137:J137"/>
    <mergeCell ref="F138:J138"/>
    <mergeCell ref="F139:J139"/>
    <mergeCell ref="F140:J140"/>
    <mergeCell ref="F141:J141"/>
    <mergeCell ref="F142:J142"/>
    <mergeCell ref="F143:J143"/>
    <mergeCell ref="F144:J144"/>
    <mergeCell ref="F145:J145"/>
    <mergeCell ref="G106:G107"/>
    <mergeCell ref="H106:H107"/>
    <mergeCell ref="I106:I107"/>
    <mergeCell ref="J106:J107"/>
    <mergeCell ref="K106:K107"/>
    <mergeCell ref="G108:G109"/>
    <mergeCell ref="J108:J109"/>
    <mergeCell ref="K108:K109"/>
    <mergeCell ref="C122:K122"/>
    <mergeCell ref="J114:K114"/>
    <mergeCell ref="J115:K120"/>
    <mergeCell ref="G117:I117"/>
    <mergeCell ref="G118:I118"/>
    <mergeCell ref="G119:I120"/>
    <mergeCell ref="G121:K121"/>
    <mergeCell ref="K153:K154"/>
    <mergeCell ref="K155:K156"/>
    <mergeCell ref="K157:K158"/>
    <mergeCell ref="F153:J153"/>
    <mergeCell ref="F155:J155"/>
    <mergeCell ref="F156:J156"/>
    <mergeCell ref="F157:J157"/>
    <mergeCell ref="F158:J158"/>
    <mergeCell ref="F154:J154"/>
    <mergeCell ref="C123:K123"/>
    <mergeCell ref="C124:G126"/>
    <mergeCell ref="C127:G131"/>
    <mergeCell ref="F132:J132"/>
    <mergeCell ref="C133:K133"/>
    <mergeCell ref="F134:J134"/>
    <mergeCell ref="K134:K135"/>
    <mergeCell ref="F135:J135"/>
    <mergeCell ref="F136:J136"/>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04:G105"/>
    <mergeCell ref="G114:I114"/>
    <mergeCell ref="G115:I116"/>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00:J101"/>
    <mergeCell ref="K100:K101"/>
    <mergeCell ref="H108:H109"/>
    <mergeCell ref="I108:I109"/>
    <mergeCell ref="G110:G111"/>
    <mergeCell ref="H110:H111"/>
    <mergeCell ref="I110:I111"/>
    <mergeCell ref="J110:J111"/>
    <mergeCell ref="K110:K111"/>
    <mergeCell ref="G112:G113"/>
    <mergeCell ref="H112:H113"/>
    <mergeCell ref="I112:I113"/>
    <mergeCell ref="J112:J113"/>
    <mergeCell ref="K112:K113"/>
    <mergeCell ref="E88:F88"/>
    <mergeCell ref="E89:F89"/>
    <mergeCell ref="E90:F90"/>
    <mergeCell ref="E91:F91"/>
    <mergeCell ref="E92:F92"/>
    <mergeCell ref="E93:F93"/>
    <mergeCell ref="E94:F94"/>
    <mergeCell ref="F119:F120"/>
    <mergeCell ref="D120:E120"/>
    <mergeCell ref="D94:D95"/>
    <mergeCell ref="D77:F77"/>
    <mergeCell ref="D78:F78"/>
    <mergeCell ref="D79:F79"/>
    <mergeCell ref="E85:F85"/>
    <mergeCell ref="E86:F86"/>
    <mergeCell ref="D80:F80"/>
    <mergeCell ref="E83:F83"/>
    <mergeCell ref="C84:C85"/>
    <mergeCell ref="D84:D85"/>
    <mergeCell ref="E84:F84"/>
    <mergeCell ref="D86:D87"/>
    <mergeCell ref="E87:F87"/>
    <mergeCell ref="C86:C87"/>
    <mergeCell ref="D61:F61"/>
    <mergeCell ref="D62:F62"/>
    <mergeCell ref="D63:F63"/>
    <mergeCell ref="D64:F64"/>
    <mergeCell ref="D72:F72"/>
    <mergeCell ref="D73:F73"/>
    <mergeCell ref="D74:F74"/>
    <mergeCell ref="D75:F75"/>
    <mergeCell ref="D76:F76"/>
    <mergeCell ref="D153:E153"/>
    <mergeCell ref="D154:E154"/>
    <mergeCell ref="D155:E155"/>
    <mergeCell ref="D156:E156"/>
    <mergeCell ref="D157:E157"/>
    <mergeCell ref="D158:E158"/>
    <mergeCell ref="D144:E144"/>
    <mergeCell ref="D145:E145"/>
    <mergeCell ref="D147:E147"/>
    <mergeCell ref="D148:E148"/>
    <mergeCell ref="D149:E149"/>
    <mergeCell ref="D150:E150"/>
    <mergeCell ref="D151:E151"/>
    <mergeCell ref="C146:K146"/>
    <mergeCell ref="F147:J147"/>
    <mergeCell ref="F148:J148"/>
    <mergeCell ref="F149:J150"/>
    <mergeCell ref="K149:K150"/>
    <mergeCell ref="F151:J151"/>
    <mergeCell ref="F152:J152"/>
    <mergeCell ref="D136:E136"/>
    <mergeCell ref="D137:E137"/>
    <mergeCell ref="D138:E138"/>
    <mergeCell ref="D139:E139"/>
    <mergeCell ref="D140:E140"/>
    <mergeCell ref="D141:E141"/>
    <mergeCell ref="D142:E142"/>
    <mergeCell ref="D143:E143"/>
    <mergeCell ref="D152:E152"/>
    <mergeCell ref="E112:F112"/>
    <mergeCell ref="E113:F113"/>
    <mergeCell ref="D114:E114"/>
    <mergeCell ref="D115:E115"/>
    <mergeCell ref="F115:F116"/>
    <mergeCell ref="D116:E116"/>
    <mergeCell ref="F117:F118"/>
    <mergeCell ref="D117:E117"/>
    <mergeCell ref="D118:E118"/>
    <mergeCell ref="C155:C156"/>
    <mergeCell ref="C168:D168"/>
    <mergeCell ref="C169:D169"/>
    <mergeCell ref="C170:D170"/>
    <mergeCell ref="C171:D171"/>
    <mergeCell ref="C172:D172"/>
    <mergeCell ref="C173:D173"/>
    <mergeCell ref="C174:D174"/>
    <mergeCell ref="C175:D175"/>
    <mergeCell ref="C157:C158"/>
    <mergeCell ref="C162:D162"/>
    <mergeCell ref="C163:D163"/>
    <mergeCell ref="C164:D164"/>
    <mergeCell ref="C165:D165"/>
    <mergeCell ref="C166:D166"/>
    <mergeCell ref="C167:D167"/>
    <mergeCell ref="C159:J159"/>
    <mergeCell ref="E162:K162"/>
    <mergeCell ref="E163:G163"/>
    <mergeCell ref="H163:I163"/>
    <mergeCell ref="J163:K163"/>
    <mergeCell ref="E164:K164"/>
    <mergeCell ref="E175:K175"/>
    <mergeCell ref="C136:C137"/>
    <mergeCell ref="C138:C139"/>
    <mergeCell ref="C140:C141"/>
    <mergeCell ref="C142:C143"/>
    <mergeCell ref="C144:C145"/>
    <mergeCell ref="C147:C148"/>
    <mergeCell ref="C149:C150"/>
    <mergeCell ref="C151:C152"/>
    <mergeCell ref="C153:C154"/>
    <mergeCell ref="C106:C107"/>
    <mergeCell ref="C108:C109"/>
    <mergeCell ref="C110:C111"/>
    <mergeCell ref="C112:C113"/>
    <mergeCell ref="D112:D113"/>
    <mergeCell ref="C115:C116"/>
    <mergeCell ref="C117:C118"/>
    <mergeCell ref="C119:C120"/>
    <mergeCell ref="C134:C135"/>
    <mergeCell ref="D119:E119"/>
    <mergeCell ref="D132:E132"/>
    <mergeCell ref="D134:E134"/>
    <mergeCell ref="D135:E135"/>
    <mergeCell ref="C121:F121"/>
    <mergeCell ref="B83:B113"/>
    <mergeCell ref="B114:B121"/>
    <mergeCell ref="B124:B131"/>
    <mergeCell ref="B132:B159"/>
    <mergeCell ref="B162:B165"/>
    <mergeCell ref="B166:B167"/>
    <mergeCell ref="B168:B175"/>
    <mergeCell ref="B61:B72"/>
    <mergeCell ref="B73:B80"/>
    <mergeCell ref="E110:F110"/>
    <mergeCell ref="E111:F111"/>
    <mergeCell ref="D106:D107"/>
    <mergeCell ref="E106:F106"/>
    <mergeCell ref="E107:F107"/>
    <mergeCell ref="D108:D109"/>
    <mergeCell ref="E108:F108"/>
    <mergeCell ref="E109:F109"/>
    <mergeCell ref="D110:D111"/>
    <mergeCell ref="C102:C103"/>
    <mergeCell ref="C104:C105"/>
    <mergeCell ref="D104:D105"/>
    <mergeCell ref="E104:F104"/>
    <mergeCell ref="E105:F105"/>
    <mergeCell ref="C100:C101"/>
    <mergeCell ref="D100:D101"/>
    <mergeCell ref="E100:F100"/>
    <mergeCell ref="E101:F101"/>
    <mergeCell ref="D102:D103"/>
    <mergeCell ref="E102:F102"/>
    <mergeCell ref="E103:F103"/>
    <mergeCell ref="E98:F98"/>
    <mergeCell ref="E99:F99"/>
    <mergeCell ref="E95:F95"/>
    <mergeCell ref="C96:C97"/>
    <mergeCell ref="D96:D97"/>
    <mergeCell ref="E96:F96"/>
    <mergeCell ref="E97:F97"/>
    <mergeCell ref="C98:C99"/>
    <mergeCell ref="D98:D99"/>
    <mergeCell ref="C94:C95"/>
    <mergeCell ref="J84:J85"/>
    <mergeCell ref="K84:K85"/>
    <mergeCell ref="H77:H78"/>
    <mergeCell ref="H79:H80"/>
    <mergeCell ref="I79:I80"/>
    <mergeCell ref="J79:J80"/>
    <mergeCell ref="K79:K80"/>
    <mergeCell ref="H84:H85"/>
    <mergeCell ref="I84:I85"/>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D65:F65"/>
    <mergeCell ref="D66:F66"/>
    <mergeCell ref="D70:F70"/>
    <mergeCell ref="B81:K81"/>
    <mergeCell ref="B82:K82"/>
    <mergeCell ref="D67:F67"/>
    <mergeCell ref="D68:F68"/>
    <mergeCell ref="G69:G70"/>
    <mergeCell ref="H69:H70"/>
    <mergeCell ref="I69:I70"/>
    <mergeCell ref="J69:J70"/>
    <mergeCell ref="K69:K70"/>
    <mergeCell ref="H75:H76"/>
    <mergeCell ref="I75:I76"/>
    <mergeCell ref="J75:J76"/>
    <mergeCell ref="K75:K76"/>
    <mergeCell ref="I77:I78"/>
    <mergeCell ref="J77:J78"/>
    <mergeCell ref="K77:K78"/>
    <mergeCell ref="G75:G76"/>
    <mergeCell ref="G77:G78"/>
    <mergeCell ref="G79:G80"/>
    <mergeCell ref="D69:F69"/>
    <mergeCell ref="D71:F71"/>
    <mergeCell ref="I63:I64"/>
    <mergeCell ref="I65:I66"/>
    <mergeCell ref="J65:J66"/>
    <mergeCell ref="K65:K66"/>
    <mergeCell ref="I67:I68"/>
    <mergeCell ref="J67:J68"/>
    <mergeCell ref="K67:K68"/>
    <mergeCell ref="I59:I60"/>
    <mergeCell ref="J59:J60"/>
    <mergeCell ref="I61:I62"/>
    <mergeCell ref="J61:J62"/>
    <mergeCell ref="K61:K62"/>
    <mergeCell ref="J63:J64"/>
    <mergeCell ref="K63:K64"/>
    <mergeCell ref="D51:F51"/>
    <mergeCell ref="D54:F54"/>
    <mergeCell ref="K59:K60"/>
    <mergeCell ref="D60:F60"/>
    <mergeCell ref="B46:K46"/>
    <mergeCell ref="B47:K47"/>
    <mergeCell ref="B48:B60"/>
    <mergeCell ref="C48:F48"/>
    <mergeCell ref="H49:H50"/>
    <mergeCell ref="K49:K50"/>
    <mergeCell ref="K53:K54"/>
    <mergeCell ref="G59:G60"/>
    <mergeCell ref="H59:H60"/>
    <mergeCell ref="D58:F58"/>
    <mergeCell ref="D59:F59"/>
    <mergeCell ref="I49:I50"/>
    <mergeCell ref="J49:J50"/>
    <mergeCell ref="D49:F49"/>
    <mergeCell ref="D50:F50"/>
    <mergeCell ref="G49:G50"/>
    <mergeCell ref="G51:G52"/>
    <mergeCell ref="H51:H52"/>
    <mergeCell ref="I51:I52"/>
    <mergeCell ref="J51:J52"/>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HUK 207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çisem özkal</cp:lastModifiedBy>
  <dcterms:created xsi:type="dcterms:W3CDTF">2025-06-28T10:14:34Z</dcterms:created>
  <dcterms:modified xsi:type="dcterms:W3CDTF">2025-06-28T10:14:34Z</dcterms:modified>
</cp:coreProperties>
</file>