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ahime.oktar\Desktop\Mühendislik ve Doğa Bilimleri Fakültesi\2025-2026 Güz\Vize\"/>
    </mc:Choice>
  </mc:AlternateContent>
  <xr:revisionPtr revIDLastSave="0" documentId="13_ncr:1_{57451D0F-8C6D-4A93-8199-A90693959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dterm Exams" sheetId="4" r:id="rId1"/>
    <sheet name="24-25 Total" sheetId="6" state="hidden" r:id="rId2"/>
  </sheets>
  <definedNames>
    <definedName name="_xlnm._FilterDatabase" localSheetId="0" hidden="1">'Midterm Exams'!$A$2:$H$98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4" l="1"/>
  <c r="J4" i="4"/>
  <c r="J6" i="4"/>
  <c r="J43" i="4"/>
  <c r="J44" i="4"/>
  <c r="J45" i="4"/>
  <c r="J75" i="4"/>
  <c r="J23" i="4"/>
  <c r="J24" i="4"/>
  <c r="J25" i="4"/>
  <c r="J26" i="4"/>
  <c r="J46" i="4"/>
  <c r="J27" i="4"/>
  <c r="J60" i="4"/>
  <c r="J87" i="4"/>
  <c r="J76" i="4"/>
  <c r="J77" i="4"/>
  <c r="J78" i="4"/>
  <c r="J5" i="4"/>
  <c r="J28" i="4"/>
  <c r="J61" i="4"/>
  <c r="J47" i="4"/>
  <c r="J7" i="4"/>
  <c r="J8" i="4"/>
  <c r="J29" i="4"/>
  <c r="J48" i="4"/>
  <c r="J39" i="4"/>
  <c r="J49" i="4"/>
  <c r="J9" i="4"/>
  <c r="J50" i="4"/>
  <c r="J30" i="4"/>
  <c r="J62" i="4"/>
  <c r="J63" i="4"/>
  <c r="J31" i="4"/>
  <c r="J40" i="4"/>
  <c r="J51" i="4"/>
  <c r="J72" i="4"/>
  <c r="J10" i="4"/>
  <c r="J11" i="4"/>
  <c r="J91" i="4"/>
  <c r="J12" i="4"/>
  <c r="J13" i="4"/>
  <c r="J14" i="4"/>
  <c r="J32" i="4"/>
  <c r="J33" i="4"/>
  <c r="J92" i="4"/>
  <c r="J52" i="4"/>
  <c r="J53" i="4"/>
  <c r="J93" i="4"/>
  <c r="J94" i="4"/>
  <c r="J64" i="4"/>
  <c r="J65" i="4"/>
  <c r="J95" i="4"/>
  <c r="J79" i="4"/>
  <c r="J96" i="4"/>
  <c r="J97" i="4"/>
  <c r="J15" i="4"/>
  <c r="J34" i="4"/>
  <c r="J80" i="4"/>
  <c r="J16" i="4"/>
  <c r="J54" i="4"/>
  <c r="J55" i="4"/>
  <c r="J90" i="4"/>
  <c r="J66" i="4"/>
  <c r="J67" i="4"/>
  <c r="J74" i="4"/>
  <c r="J85" i="4"/>
  <c r="J86" i="4"/>
  <c r="J81" i="4"/>
  <c r="J17" i="4"/>
  <c r="J56" i="4"/>
  <c r="J18" i="4"/>
  <c r="J35" i="4"/>
  <c r="J68" i="4"/>
  <c r="J36" i="4"/>
  <c r="J57" i="4"/>
  <c r="J98" i="4"/>
  <c r="J82" i="4"/>
  <c r="J21" i="4"/>
  <c r="J69" i="4"/>
  <c r="J70" i="4"/>
  <c r="J41" i="4"/>
  <c r="J88" i="4"/>
  <c r="J89" i="4"/>
  <c r="J58" i="4"/>
  <c r="J59" i="4"/>
  <c r="J83" i="4"/>
  <c r="J37" i="4"/>
  <c r="J84" i="4"/>
  <c r="J19" i="4"/>
  <c r="J38" i="4"/>
  <c r="J20" i="4"/>
  <c r="J71" i="4"/>
  <c r="J22" i="4"/>
  <c r="J3" i="4"/>
  <c r="Y5" i="6"/>
  <c r="Y6" i="6"/>
  <c r="Y7" i="6"/>
  <c r="Y9" i="6"/>
  <c r="Y10" i="6"/>
  <c r="Y11" i="6"/>
  <c r="Y12" i="6"/>
  <c r="Y13" i="6"/>
  <c r="Y14" i="6"/>
  <c r="Y15" i="6"/>
  <c r="Y16" i="6"/>
  <c r="Y17" i="6"/>
  <c r="Y18" i="6"/>
  <c r="Y19" i="6"/>
  <c r="Y20" i="6"/>
  <c r="Y4" i="6"/>
  <c r="Y3" i="6"/>
  <c r="E44" i="6"/>
  <c r="C44" i="6"/>
  <c r="E43" i="6"/>
  <c r="C43" i="6"/>
  <c r="C42" i="6"/>
  <c r="E42" i="6" s="1"/>
  <c r="C41" i="6"/>
  <c r="E41" i="6" s="1"/>
  <c r="C40" i="6"/>
  <c r="E40" i="6" s="1"/>
  <c r="E39" i="6"/>
  <c r="C39" i="6"/>
  <c r="C38" i="6"/>
  <c r="E38" i="6" s="1"/>
  <c r="G37" i="6"/>
  <c r="C37" i="6"/>
  <c r="E37" i="6" s="1"/>
  <c r="G36" i="6"/>
  <c r="C36" i="6"/>
  <c r="E36" i="6" s="1"/>
  <c r="C35" i="6"/>
  <c r="E35" i="6" s="1"/>
  <c r="C34" i="6"/>
  <c r="E34" i="6" s="1"/>
  <c r="G33" i="6"/>
  <c r="C33" i="6"/>
  <c r="E33" i="6" s="1"/>
  <c r="G32" i="6"/>
  <c r="E32" i="6"/>
  <c r="C32" i="6"/>
  <c r="G31" i="6"/>
  <c r="C31" i="6"/>
  <c r="E31" i="6" s="1"/>
  <c r="C30" i="6"/>
  <c r="E30" i="6" s="1"/>
  <c r="G29" i="6"/>
  <c r="C29" i="6"/>
  <c r="E29" i="6" s="1"/>
  <c r="G28" i="6"/>
  <c r="E28" i="6"/>
  <c r="C28" i="6"/>
  <c r="G27" i="6"/>
  <c r="C27" i="6"/>
  <c r="E27" i="6" s="1"/>
  <c r="Y22" i="6"/>
  <c r="S20" i="6"/>
  <c r="O20" i="6"/>
  <c r="P20" i="6" s="1"/>
  <c r="G20" i="6"/>
  <c r="H20" i="6" s="1"/>
  <c r="E20" i="6"/>
  <c r="S19" i="6"/>
  <c r="O19" i="6"/>
  <c r="P19" i="6" s="1"/>
  <c r="G19" i="6"/>
  <c r="H19" i="6" s="1"/>
  <c r="E19" i="6"/>
  <c r="S18" i="6"/>
  <c r="O18" i="6"/>
  <c r="P18" i="6" s="1"/>
  <c r="G18" i="6"/>
  <c r="H18" i="6" s="1"/>
  <c r="E18" i="6"/>
  <c r="S17" i="6"/>
  <c r="O17" i="6"/>
  <c r="P17" i="6" s="1"/>
  <c r="G17" i="6"/>
  <c r="H17" i="6" s="1"/>
  <c r="E17" i="6"/>
  <c r="S16" i="6"/>
  <c r="O16" i="6"/>
  <c r="P16" i="6" s="1"/>
  <c r="G16" i="6"/>
  <c r="H16" i="6" s="1"/>
  <c r="E16" i="6"/>
  <c r="S15" i="6"/>
  <c r="O15" i="6"/>
  <c r="P15" i="6" s="1"/>
  <c r="G15" i="6"/>
  <c r="H15" i="6" s="1"/>
  <c r="E15" i="6"/>
  <c r="S14" i="6"/>
  <c r="O14" i="6"/>
  <c r="P14" i="6" s="1"/>
  <c r="G14" i="6"/>
  <c r="H14" i="6" s="1"/>
  <c r="E14" i="6"/>
  <c r="S13" i="6"/>
  <c r="O13" i="6"/>
  <c r="P13" i="6" s="1"/>
  <c r="G13" i="6"/>
  <c r="H13" i="6" s="1"/>
  <c r="E13" i="6"/>
  <c r="G30" i="6" s="1"/>
  <c r="S12" i="6"/>
  <c r="O12" i="6"/>
  <c r="P12" i="6" s="1"/>
  <c r="G12" i="6"/>
  <c r="H12" i="6" s="1"/>
  <c r="E12" i="6"/>
  <c r="G34" i="6" s="1"/>
  <c r="S11" i="6"/>
  <c r="O11" i="6"/>
  <c r="P11" i="6" s="1"/>
  <c r="G11" i="6"/>
  <c r="H11" i="6" s="1"/>
  <c r="E11" i="6"/>
  <c r="S10" i="6"/>
  <c r="O10" i="6"/>
  <c r="P10" i="6" s="1"/>
  <c r="G10" i="6"/>
  <c r="H10" i="6" s="1"/>
  <c r="E10" i="6"/>
  <c r="S9" i="6"/>
  <c r="O9" i="6"/>
  <c r="P9" i="6" s="1"/>
  <c r="G9" i="6"/>
  <c r="H9" i="6" s="1"/>
  <c r="E9" i="6"/>
  <c r="G35" i="6" s="1"/>
  <c r="O8" i="6"/>
  <c r="P8" i="6" s="1"/>
  <c r="G8" i="6"/>
  <c r="H8" i="6" s="1"/>
  <c r="E8" i="6"/>
  <c r="S7" i="6"/>
  <c r="O7" i="6"/>
  <c r="P7" i="6" s="1"/>
  <c r="G7" i="6"/>
  <c r="H7" i="6" s="1"/>
  <c r="E7" i="6"/>
  <c r="S6" i="6"/>
  <c r="O6" i="6"/>
  <c r="P6" i="6" s="1"/>
  <c r="G6" i="6"/>
  <c r="H6" i="6" s="1"/>
  <c r="E6" i="6"/>
  <c r="G39" i="6" s="1"/>
  <c r="S5" i="6"/>
  <c r="O5" i="6"/>
  <c r="P5" i="6" s="1"/>
  <c r="G5" i="6"/>
  <c r="H5" i="6" s="1"/>
  <c r="E5" i="6"/>
  <c r="S4" i="6"/>
  <c r="O4" i="6"/>
  <c r="P4" i="6" s="1"/>
  <c r="G4" i="6"/>
  <c r="H4" i="6" s="1"/>
  <c r="E4" i="6"/>
  <c r="G40" i="6" s="1"/>
  <c r="S3" i="6"/>
  <c r="O3" i="6"/>
  <c r="P3" i="6" s="1"/>
  <c r="G3" i="6"/>
  <c r="H3" i="6" s="1"/>
  <c r="E3" i="6"/>
  <c r="G38" i="6" s="1"/>
  <c r="S8" i="6" l="1"/>
  <c r="Y8" i="6" s="1"/>
  <c r="T3" i="6"/>
  <c r="T4" i="6"/>
  <c r="T6" i="6"/>
  <c r="T11" i="6"/>
  <c r="T12" i="6"/>
  <c r="T18" i="6"/>
  <c r="T19" i="6"/>
  <c r="T20" i="6"/>
  <c r="T17" i="6" l="1"/>
  <c r="T9" i="6"/>
  <c r="T16" i="6"/>
  <c r="T8" i="6"/>
  <c r="T10" i="6"/>
  <c r="T15" i="6"/>
  <c r="T7" i="6"/>
  <c r="T14" i="6"/>
  <c r="T13" i="6"/>
  <c r="T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tc={C665F443-7069-4A40-AE55-36FB199B1A8F}</author>
  </authors>
  <commentList>
    <comment ref="G55" authorId="0" shapeId="0" xr:uid="{C665F443-7069-4A40-AE55-36FB199B1A8F}">
      <text>
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B1-02 ve B1-03 müsait olmaz ise müsait olarak gördüğüm diğer derslikler;
- B1-68
- B2-02
</t>
      </text>
    </comment>
  </commentList>
</comments>
</file>

<file path=xl/sharedStrings.xml><?xml version="1.0" encoding="utf-8"?>
<sst xmlns="http://schemas.openxmlformats.org/spreadsheetml/2006/main" count="938" uniqueCount="452">
  <si>
    <t>Course ID</t>
  </si>
  <si>
    <t>Title of the Course</t>
  </si>
  <si>
    <t>Instructor of the Course</t>
  </si>
  <si>
    <t>Date of Midterm</t>
  </si>
  <si>
    <t>Time of Midterm</t>
  </si>
  <si>
    <t>Number of Students</t>
  </si>
  <si>
    <t xml:space="preserve">Classroom </t>
  </si>
  <si>
    <t>Number of Proctors</t>
  </si>
  <si>
    <t>Proctoring Time</t>
  </si>
  <si>
    <t>Total Proctoring Time for Course</t>
  </si>
  <si>
    <t>Proctor 1</t>
  </si>
  <si>
    <t>Proctor 2</t>
  </si>
  <si>
    <t>Proctor 3</t>
  </si>
  <si>
    <t>Proctor 4</t>
  </si>
  <si>
    <t>Proctor 5</t>
  </si>
  <si>
    <t>Proctor 6</t>
  </si>
  <si>
    <t>Proctor 7</t>
  </si>
  <si>
    <t>Proctor 8</t>
  </si>
  <si>
    <t>Proctor 9</t>
  </si>
  <si>
    <t>Proctor 10</t>
  </si>
  <si>
    <t>Proctor 11</t>
  </si>
  <si>
    <t>Proctor 12</t>
  </si>
  <si>
    <t>Proctor 13</t>
  </si>
  <si>
    <t>Proctor 14</t>
  </si>
  <si>
    <t>INGO 101 INGL 101</t>
  </si>
  <si>
    <t>İngilizce</t>
  </si>
  <si>
    <t>Ortak Dersler</t>
  </si>
  <si>
    <t>12:00-12:30</t>
  </si>
  <si>
    <t>TR 101 TURK 101</t>
  </si>
  <si>
    <t>Türkçe</t>
  </si>
  <si>
    <t>11.11.2025</t>
  </si>
  <si>
    <t>12:00-13:00</t>
  </si>
  <si>
    <t>KPL 101 CPL 101</t>
  </si>
  <si>
    <t>Kariyer Planlama</t>
  </si>
  <si>
    <t>12:30-13:00</t>
  </si>
  <si>
    <t>ATA 101 HIST 101</t>
  </si>
  <si>
    <t>İnkılap Tarihi ve Atatürkçülük</t>
  </si>
  <si>
    <t>10.11.2025</t>
  </si>
  <si>
    <t>12:00-12:50</t>
  </si>
  <si>
    <t>LSPA 201 SPA 201</t>
  </si>
  <si>
    <t>İspanyolca I</t>
  </si>
  <si>
    <t>Hülya ÖZTEN</t>
  </si>
  <si>
    <t>12.11.2025</t>
  </si>
  <si>
    <t>LGRM 201 GRM 201</t>
  </si>
  <si>
    <t>Almanca I</t>
  </si>
  <si>
    <t>Hediye TEKİN</t>
  </si>
  <si>
    <t>LRUS 201 RUS 201</t>
  </si>
  <si>
    <t>Rusça I</t>
  </si>
  <si>
    <t>Ekaterina CHICHERINA</t>
  </si>
  <si>
    <t>LCHI 201 CHI 201</t>
  </si>
  <si>
    <t>Çince I</t>
  </si>
  <si>
    <t>Onur SEVAL</t>
  </si>
  <si>
    <t>14.11.2025</t>
  </si>
  <si>
    <t>11:00-11:50</t>
  </si>
  <si>
    <t>ENEN 1001</t>
  </si>
  <si>
    <t>English for Engineers</t>
  </si>
  <si>
    <t>Tanju DEVECİ</t>
  </si>
  <si>
    <t>16:00-17:00</t>
  </si>
  <si>
    <t>B1-66, B2-01, B2-02</t>
  </si>
  <si>
    <t>SERHAN AKSOY</t>
  </si>
  <si>
    <t>ALPER ÇANDIR</t>
  </si>
  <si>
    <t>A.ENGİN DORUM</t>
  </si>
  <si>
    <t xml:space="preserve">Feruze Shokirova </t>
  </si>
  <si>
    <t>09:00-10:00</t>
  </si>
  <si>
    <t>A2-91, B1-30,</t>
  </si>
  <si>
    <t>ANIL KAYAN</t>
  </si>
  <si>
    <t>M.FURKAN ASLAN</t>
  </si>
  <si>
    <t xml:space="preserve">. Ekaterina Chicherina  </t>
  </si>
  <si>
    <t>B1-06</t>
  </si>
  <si>
    <t>M.SAİD YURTYAPAN</t>
  </si>
  <si>
    <t>TARIK KEÇELİ</t>
  </si>
  <si>
    <t xml:space="preserve">Şenol Sarı </t>
  </si>
  <si>
    <t>B1-65,B1-68</t>
  </si>
  <si>
    <t>CANSU ALTAN</t>
  </si>
  <si>
    <t>CHM 1001</t>
  </si>
  <si>
    <t>Kimya</t>
  </si>
  <si>
    <t>Seda Demirel Topel</t>
  </si>
  <si>
    <t>17:00-18:30</t>
  </si>
  <si>
    <t>A1/90-91 ve A1/92-93</t>
  </si>
  <si>
    <t>METİN TUNCER</t>
  </si>
  <si>
    <t>BIO 1001</t>
  </si>
  <si>
    <t>Biyoloji</t>
  </si>
  <si>
    <t>Bekir Kabasakal</t>
  </si>
  <si>
    <t>13:00-14:00</t>
  </si>
  <si>
    <t>B1-18  ve B1-30</t>
  </si>
  <si>
    <t>CS 101/1001</t>
  </si>
  <si>
    <t>Introduction to Computer Programming</t>
  </si>
  <si>
    <t>Aslı Bay - Naci Er</t>
  </si>
  <si>
    <t>13.11.2025</t>
  </si>
  <si>
    <t>A1-90(60), A1-92(40), A1-76(90), A2-89(40), A2-91(40), A1-04(30)</t>
  </si>
  <si>
    <t>HATİCE ERDOĞAN</t>
  </si>
  <si>
    <t>HALİD AKDEMİR</t>
  </si>
  <si>
    <t>MEVLÜT ŞAHİN</t>
  </si>
  <si>
    <t>ÜMRAN KAYA</t>
  </si>
  <si>
    <t>CS 230/2003</t>
  </si>
  <si>
    <t>Introduction to Database Systems</t>
  </si>
  <si>
    <t>Göksel Aslan</t>
  </si>
  <si>
    <t>11:00-13:00</t>
  </si>
  <si>
    <t>B2-18, B2-29</t>
  </si>
  <si>
    <t>CS 102/1002</t>
  </si>
  <si>
    <t>Introduction to Computer Programming 2</t>
  </si>
  <si>
    <t>14:00-16:00</t>
  </si>
  <si>
    <t>A2-91</t>
  </si>
  <si>
    <t>MATH 2006/300/330</t>
  </si>
  <si>
    <t>Numerical Analysis for Engineers</t>
  </si>
  <si>
    <t>Süleyman Cengizci</t>
  </si>
  <si>
    <t>A2-76, A2-92</t>
  </si>
  <si>
    <t xml:space="preserve">ONUR ALTAY </t>
  </si>
  <si>
    <t xml:space="preserve">MEVLÜT ŞAHİN </t>
  </si>
  <si>
    <t>MATH 2003/202</t>
  </si>
  <si>
    <t>Differential Equations</t>
  </si>
  <si>
    <t>Veli Shahmurov</t>
  </si>
  <si>
    <t>16:00-18:00</t>
  </si>
  <si>
    <t>A1-76,A2-76,A1-90</t>
  </si>
  <si>
    <t>MATH 1001</t>
  </si>
  <si>
    <t>Calculus 1</t>
  </si>
  <si>
    <t>Sevgi ŞENGÜL AYAN</t>
  </si>
  <si>
    <t>08.11.2025</t>
  </si>
  <si>
    <t>10:00-12:00</t>
  </si>
  <si>
    <t>A2-89, B1-18, B1-29, B1-30, B2-18</t>
  </si>
  <si>
    <t>ONUR ALTAY</t>
  </si>
  <si>
    <t>MATH 2005/211</t>
  </si>
  <si>
    <t>Probability and Statistics for Engineers</t>
  </si>
  <si>
    <t>Semail Ülgen</t>
  </si>
  <si>
    <t>A1-92, A1-90</t>
  </si>
  <si>
    <t>MATH 1004/210/201</t>
  </si>
  <si>
    <t>Linear Algebra</t>
  </si>
  <si>
    <t>Hakan Şimşek</t>
  </si>
  <si>
    <t>17:00-19:00</t>
  </si>
  <si>
    <t>B1-30, B1-18</t>
  </si>
  <si>
    <t>MATH 1002/102</t>
  </si>
  <si>
    <t>Calculus 2</t>
  </si>
  <si>
    <t>15:00-17:00</t>
  </si>
  <si>
    <t>A2-89/90, B1-06</t>
  </si>
  <si>
    <t>PHYS 1001.1 / PHYS 101f.1</t>
  </si>
  <si>
    <t>Physics I</t>
  </si>
  <si>
    <t>Fatih BAY</t>
  </si>
  <si>
    <t>A1-90,A1-76</t>
  </si>
  <si>
    <t>PHYS 1001 / PHYS 101</t>
  </si>
  <si>
    <t>Gençay SEVİM</t>
  </si>
  <si>
    <t>B2-18</t>
  </si>
  <si>
    <t>PHYS 1002/PHYS 102</t>
  </si>
  <si>
    <t>Physics II</t>
  </si>
  <si>
    <t>Murat SERHATLIOĞLU</t>
  </si>
  <si>
    <t>CS450</t>
  </si>
  <si>
    <t>Convolutional Neural Network for Visual Recognition</t>
  </si>
  <si>
    <t>Shahram Taheri</t>
  </si>
  <si>
    <t>9:00-11:00</t>
  </si>
  <si>
    <t>BG-03, BG-04</t>
  </si>
  <si>
    <t>CS3005/CS365/CS363</t>
  </si>
  <si>
    <t>System Programming</t>
  </si>
  <si>
    <t>B1-18</t>
  </si>
  <si>
    <t>CS2001/CS203/CS201</t>
  </si>
  <si>
    <t>Object Oriented Programming</t>
  </si>
  <si>
    <t>B1-18 , B1-03</t>
  </si>
  <si>
    <t>CS1011</t>
  </si>
  <si>
    <t>Introduction to Computer Engineering and Ethics</t>
  </si>
  <si>
    <t xml:space="preserve">Hilal Kazan,Zahra Golrizkhatami. Shahram Taheri </t>
  </si>
  <si>
    <t>EE2011/EE221</t>
  </si>
  <si>
    <t>Digital systems</t>
  </si>
  <si>
    <t>Zahra Golrizkhatami</t>
  </si>
  <si>
    <t>CS453</t>
  </si>
  <si>
    <t>Digital Image Processing</t>
  </si>
  <si>
    <t>A2-94 + A1-04/05</t>
  </si>
  <si>
    <t>CS 455</t>
  </si>
  <si>
    <t>Machine Learning</t>
  </si>
  <si>
    <t>Mohammad Khoshnevisan</t>
  </si>
  <si>
    <t>13:00-13:55</t>
  </si>
  <si>
    <t>A1-06 , A2-09</t>
  </si>
  <si>
    <t>CS 301/CS303/CS3007</t>
  </si>
  <si>
    <t>Programming Languages Basics</t>
  </si>
  <si>
    <t>14:00-14:55</t>
  </si>
  <si>
    <t xml:space="preserve"> CANSU ALTAN</t>
  </si>
  <si>
    <t>CS 2007</t>
  </si>
  <si>
    <t>Discrete Computational Sturctures II</t>
  </si>
  <si>
    <t>Aslı BAY</t>
  </si>
  <si>
    <t>CS 472</t>
  </si>
  <si>
    <t>Cryptography</t>
  </si>
  <si>
    <t>14:00-15:30</t>
  </si>
  <si>
    <t>CS 311/313/3001</t>
  </si>
  <si>
    <t>Algorithms</t>
  </si>
  <si>
    <t>Hilal Kazan</t>
  </si>
  <si>
    <t>A2-89 + A1-06+ A2-11</t>
  </si>
  <si>
    <t>CS 3003/CS 305</t>
  </si>
  <si>
    <t>Yazılım Mühendisliği</t>
  </si>
  <si>
    <t>Hülya VURAL</t>
  </si>
  <si>
    <t>B1-30</t>
  </si>
  <si>
    <t>CS 405</t>
  </si>
  <si>
    <t>Web Programlama</t>
  </si>
  <si>
    <t>A1-03,A1-06/07</t>
  </si>
  <si>
    <t>MTH 306</t>
  </si>
  <si>
    <t>Composite Materials in Aviation: Design and Application</t>
  </si>
  <si>
    <t>Dr. Numan Zafar, Dr. Hamit Kenan</t>
  </si>
  <si>
    <t> A2-11/12</t>
  </si>
  <si>
    <t xml:space="preserve">ME 2001/    ME 211     </t>
  </si>
  <si>
    <t>Strength of Materıals I</t>
  </si>
  <si>
    <t>Dr. Ömer Etka Hatip</t>
  </si>
  <si>
    <t> 40</t>
  </si>
  <si>
    <t>A2-94</t>
  </si>
  <si>
    <t>ME 3007 / ME 311</t>
  </si>
  <si>
    <t>Fluid Mechanics for Mechanical Engineering II</t>
  </si>
  <si>
    <t>Dr. Saeid Soltani</t>
  </si>
  <si>
    <t>-</t>
  </si>
  <si>
    <t> </t>
  </si>
  <si>
    <t>PROJECT</t>
  </si>
  <si>
    <t>ME 2005 / ME 221</t>
  </si>
  <si>
    <t>Material Science for Mechanical Engineering</t>
  </si>
  <si>
    <t>Dr. Hamit Kenan</t>
  </si>
  <si>
    <t> 35</t>
  </si>
  <si>
    <t xml:space="preserve"> A1-95 , A2-94</t>
  </si>
  <si>
    <t>ME 3003 / ME 321</t>
  </si>
  <si>
    <t>Machine Elements I</t>
  </si>
  <si>
    <t>13:00-15:00</t>
  </si>
  <si>
    <t>B2-07</t>
  </si>
  <si>
    <t>ME 4055 / ME 453 / ME 451</t>
  </si>
  <si>
    <t>System Dynamics and Control</t>
  </si>
  <si>
    <t>Dr. Kayra Kurşun</t>
  </si>
  <si>
    <t>13:00-15:30</t>
  </si>
  <si>
    <t>A2-93</t>
  </si>
  <si>
    <t>ME 4061</t>
  </si>
  <si>
    <t>Turbines</t>
  </si>
  <si>
    <t>09:00-11:00</t>
  </si>
  <si>
    <t>ME 1021/ME121</t>
  </si>
  <si>
    <t>Technical Drawıng for Mechanıcal Engineering I</t>
  </si>
  <si>
    <t xml:space="preserve">14:00-16:00 </t>
  </si>
  <si>
    <t>A1-12</t>
  </si>
  <si>
    <t>ME 1011/    ME 101</t>
  </si>
  <si>
    <t>Introduction to Mechanical Engineering and Ethics</t>
  </si>
  <si>
    <t>ME 4057 / ME 4403 / ME 344</t>
  </si>
  <si>
    <t>Heat Exchangers</t>
  </si>
  <si>
    <t>Dr. Sezgi Koçak Soylu</t>
  </si>
  <si>
    <t>11:00-12:00</t>
  </si>
  <si>
    <t>A2-09/10</t>
  </si>
  <si>
    <t>ME 2007 /   ME 241</t>
  </si>
  <si>
    <t>Thermodynamics I</t>
  </si>
  <si>
    <t> 38</t>
  </si>
  <si>
    <t>A1-95,A2-94</t>
  </si>
  <si>
    <t>ME 4070 / ME 4302 / ME 432</t>
  </si>
  <si>
    <t>Solar Energy</t>
  </si>
  <si>
    <t>ME 323</t>
  </si>
  <si>
    <t>Design and Manufacturing II</t>
  </si>
  <si>
    <t>ME 4053</t>
  </si>
  <si>
    <t>Introduction to Engineering Acoustics</t>
  </si>
  <si>
    <t> 3</t>
  </si>
  <si>
    <t>A1-95</t>
  </si>
  <si>
    <t>ME 3001 / ME 341</t>
  </si>
  <si>
    <t>Heat Transfer I</t>
  </si>
  <si>
    <t> 20</t>
  </si>
  <si>
    <t>A1-06-07</t>
  </si>
  <si>
    <t>ME 4063</t>
  </si>
  <si>
    <t>Introduction to Computational Fluid Dynamics</t>
  </si>
  <si>
    <t>Dr. Süleyman Cengizci</t>
  </si>
  <si>
    <t>ME 2003/  ME 213</t>
  </si>
  <si>
    <t>Mechanics II (Dynamics)</t>
  </si>
  <si>
    <t>A2-11/12</t>
  </si>
  <si>
    <t>ME 4059 / ME 4203 / ME 324</t>
  </si>
  <si>
    <t>Computer Aided Modelling</t>
  </si>
  <si>
    <t>EE 1011/ME 201</t>
  </si>
  <si>
    <t>Fundamentals Of Electrics and Electronics</t>
  </si>
  <si>
    <t>Yusuf Öztürk</t>
  </si>
  <si>
    <t>EE4013/EE486</t>
  </si>
  <si>
    <t>Power System Analysis</t>
  </si>
  <si>
    <t>Farzaneh Bagheri</t>
  </si>
  <si>
    <t>EE4011/EE484</t>
  </si>
  <si>
    <t>Power Distribution Systems</t>
  </si>
  <si>
    <t>A2-06</t>
  </si>
  <si>
    <t>EE 2005 / EE 213</t>
  </si>
  <si>
    <t>Elektromagnetik Alan Teorisi</t>
  </si>
  <si>
    <t>Yusuf ÖZTÜRK</t>
  </si>
  <si>
    <t>14.00-16.00</t>
  </si>
  <si>
    <t>A1-92/93</t>
  </si>
  <si>
    <t>EE433/EE4007</t>
  </si>
  <si>
    <t>Digital Communications</t>
  </si>
  <si>
    <t>Mustafa Ozmen</t>
  </si>
  <si>
    <t>A2-06/07</t>
  </si>
  <si>
    <t>EE 3001 / EE 302</t>
  </si>
  <si>
    <t>Analog Electronics</t>
  </si>
  <si>
    <t>Dr. Öğr. Üy. Serdar OKUYUCU</t>
  </si>
  <si>
    <t>09:00-10:50</t>
  </si>
  <si>
    <t>A1-05</t>
  </si>
  <si>
    <t>EE 2011 / EE 221</t>
  </si>
  <si>
    <t>Digital Systems</t>
  </si>
  <si>
    <t>EE 4005.1/ENEE 303.1</t>
  </si>
  <si>
    <t>Biyomedikal Görüntüleme</t>
  </si>
  <si>
    <t>Umit Demirbas</t>
  </si>
  <si>
    <t>21.11.2025</t>
  </si>
  <si>
    <t>B1-65</t>
  </si>
  <si>
    <t>EE 2001/EE 201</t>
  </si>
  <si>
    <t>Circuit Theory -I</t>
  </si>
  <si>
    <t>Dr Deniz Gencaga</t>
  </si>
  <si>
    <t>A1-90 &amp; A1-92</t>
  </si>
  <si>
    <t>EE 3005/EE 313/EE 331</t>
  </si>
  <si>
    <t>Signals And Systems</t>
  </si>
  <si>
    <t>A1-05 &amp; A1-09</t>
  </si>
  <si>
    <t xml:space="preserve"> MTH 305.1</t>
  </si>
  <si>
    <t>Nesnelerin İnterneti ve Uygulamalı Veri Bilimi</t>
  </si>
  <si>
    <t>A1-09</t>
  </si>
  <si>
    <t>CE 132 / CE 1013</t>
  </si>
  <si>
    <t>Earth Science</t>
  </si>
  <si>
    <t>Emre DEMİR</t>
  </si>
  <si>
    <t>15.11.2025</t>
  </si>
  <si>
    <t>11:30-12:30</t>
  </si>
  <si>
    <t>AG-09</t>
  </si>
  <si>
    <t>CE 469 / CE 2008</t>
  </si>
  <si>
    <t>Transportation Engineering</t>
  </si>
  <si>
    <t>9:30-11:00</t>
  </si>
  <si>
    <t>CE 243.1 / CE 1012.1</t>
  </si>
  <si>
    <t>Static</t>
  </si>
  <si>
    <t>Tevfik Oğuz Örmecioğlu</t>
  </si>
  <si>
    <t>12:00 - 14:00</t>
  </si>
  <si>
    <t>A2-09 / A2-10</t>
  </si>
  <si>
    <t>CE 4009/ CIVE 412</t>
  </si>
  <si>
    <t>Concrete Technology</t>
  </si>
  <si>
    <t>Fuad ABUTAHA</t>
  </si>
  <si>
    <t>14.00-15.00</t>
  </si>
  <si>
    <t>A2-03</t>
  </si>
  <si>
    <t>CE 2005/ CE 221</t>
  </si>
  <si>
    <t>Material Science</t>
  </si>
  <si>
    <t>09.00-10.00</t>
  </si>
  <si>
    <t>AG-13</t>
  </si>
  <si>
    <t>CE 2002 / CE 345</t>
  </si>
  <si>
    <t xml:space="preserve">Structural Analysis I </t>
  </si>
  <si>
    <t>Dr. K. Burç CİVELEK</t>
  </si>
  <si>
    <t>CANSU ALTAN KOYUNCU</t>
  </si>
  <si>
    <t>CE 3008 / CE 357</t>
  </si>
  <si>
    <t>Steel Structures</t>
  </si>
  <si>
    <t>CE 4005 / CIVE 343</t>
  </si>
  <si>
    <t>Mukavemet II</t>
  </si>
  <si>
    <t>CE 2006</t>
  </si>
  <si>
    <t>Fluid Mechanics</t>
  </si>
  <si>
    <t>Ali Danandeh Mehr</t>
  </si>
  <si>
    <t>09:30-11:00</t>
  </si>
  <si>
    <t>A1-14</t>
  </si>
  <si>
    <t>CE2001</t>
  </si>
  <si>
    <t>Hydrology</t>
  </si>
  <si>
    <t>15:00-16:30</t>
  </si>
  <si>
    <t>AG-12</t>
  </si>
  <si>
    <t>CE 1011</t>
  </si>
  <si>
    <t>Introduction to Civil Eng. and Ethics</t>
  </si>
  <si>
    <t>TAKE-HOME</t>
  </si>
  <si>
    <t xml:space="preserve">  --</t>
  </si>
  <si>
    <t>AG-10</t>
  </si>
  <si>
    <t>CE 3004/ CE 457/ CE 453</t>
  </si>
  <si>
    <t>Reingorced Concrete II</t>
  </si>
  <si>
    <t>Dr. Öğr. Üy. Hamid F. GHATTE</t>
  </si>
  <si>
    <t>10.00-12.00</t>
  </si>
  <si>
    <t>A2-01</t>
  </si>
  <si>
    <t>CE1021</t>
  </si>
  <si>
    <t xml:space="preserve">Technical Drawıng for Civil Engineering </t>
  </si>
  <si>
    <t>Abdurrahman Mohamed</t>
  </si>
  <si>
    <t>9.00-12.00</t>
  </si>
  <si>
    <t>BG-3</t>
  </si>
  <si>
    <t>CE4020</t>
  </si>
  <si>
    <t>Engineering for Sustainble Developemnt</t>
  </si>
  <si>
    <t>9.00-11.00</t>
  </si>
  <si>
    <t>A2-13 / A2-14</t>
  </si>
  <si>
    <t>CE7026</t>
  </si>
  <si>
    <t>Smart Cities</t>
  </si>
  <si>
    <t>15.00-18.00</t>
  </si>
  <si>
    <t>BG-2</t>
  </si>
  <si>
    <t>CE 4011/CE 423</t>
  </si>
  <si>
    <t>Water Sources Engineering</t>
  </si>
  <si>
    <t>Necati Ağıralioğlu</t>
  </si>
  <si>
    <t>CE 4027</t>
  </si>
  <si>
    <t xml:space="preserve">Çevre Geotekniğine Giriş </t>
  </si>
  <si>
    <t>Gamze BİLGEN</t>
  </si>
  <si>
    <t>Take Home</t>
  </si>
  <si>
    <t>CE 4037</t>
  </si>
  <si>
    <t xml:space="preserve">Geoteknik Deprem Mühendisliği </t>
  </si>
  <si>
    <t>Tahe Home</t>
  </si>
  <si>
    <t>IE 1011</t>
  </si>
  <si>
    <t>Introduction to Industrial Engineering and Ethics</t>
  </si>
  <si>
    <t>Şenay Sadıç</t>
  </si>
  <si>
    <t>A2-04, A1-92/93</t>
  </si>
  <si>
    <t>IE 325 / IE 304 / IE 3003</t>
  </si>
  <si>
    <t>Operations Design</t>
  </si>
  <si>
    <t>A2-06  &amp;  A1-95</t>
  </si>
  <si>
    <t>IE 223 / IE 201 / IE 2001</t>
  </si>
  <si>
    <t>Operations Research I</t>
  </si>
  <si>
    <t>Kamer Özgün</t>
  </si>
  <si>
    <t>13:30-15:00</t>
  </si>
  <si>
    <t>A2-04  &amp;  A2-06/07</t>
  </si>
  <si>
    <t>IE 427 / IE 306 / IE 3005</t>
  </si>
  <si>
    <t>Operations Research III</t>
  </si>
  <si>
    <t>A1-92/93  &amp;  A2-06/07</t>
  </si>
  <si>
    <t>IE 345 /IE 381 / IE 3001</t>
  </si>
  <si>
    <t>Simulation</t>
  </si>
  <si>
    <t>Ümran Kaya</t>
  </si>
  <si>
    <t>A1-04/05 &amp;  A1-06/07</t>
  </si>
  <si>
    <t>IE 437 / IE 405 / IE 4005</t>
  </si>
  <si>
    <t>Multiple Criteria Decision Making</t>
  </si>
  <si>
    <t>M. Fatih Ak</t>
  </si>
  <si>
    <t>15:00-18:00</t>
  </si>
  <si>
    <t>A1-94  &amp;  A1-04/05</t>
  </si>
  <si>
    <t>IE 233/IE 203/IE 2003</t>
  </si>
  <si>
    <t>Economy</t>
  </si>
  <si>
    <t>Peyman Uysal</t>
  </si>
  <si>
    <t>13:00-16:00</t>
  </si>
  <si>
    <t>A1-04/05  &amp;  A2-09/10</t>
  </si>
  <si>
    <t>MTH 307</t>
  </si>
  <si>
    <t>Yazılım Geliştirmede Yapay Zekâ Destekli Yaklaşımlar: Az Kodlu Web ve Mobil Uygulama Geliştirme</t>
  </si>
  <si>
    <t>Eda Güler</t>
  </si>
  <si>
    <t>09:00-10:30</t>
  </si>
  <si>
    <t>A2-04/05  &amp;  A2-09/10</t>
  </si>
  <si>
    <t>ENEC 2000/GEN 200/ENEC 200</t>
  </si>
  <si>
    <t>Engineering Economics</t>
  </si>
  <si>
    <t>Ebru Nurcan</t>
  </si>
  <si>
    <t>09:00-12:00</t>
  </si>
  <si>
    <t>A2-91/92  &amp;  A2-11/12</t>
  </si>
  <si>
    <t>UNI 039</t>
  </si>
  <si>
    <t>Beyond Disciplines: Engineering Basics</t>
  </si>
  <si>
    <t>2024-2025 Güz</t>
  </si>
  <si>
    <t>2024-2025 Bahar</t>
  </si>
  <si>
    <t>2024-2025 Yaz</t>
  </si>
  <si>
    <t>Arş. Gör.</t>
  </si>
  <si>
    <t>Tek Dersler</t>
  </si>
  <si>
    <t>İlave Gözetmenlikler</t>
  </si>
  <si>
    <t>Vize</t>
  </si>
  <si>
    <t>Dönem İçi Toplam</t>
  </si>
  <si>
    <t>Final</t>
  </si>
  <si>
    <t>Dönem SonuToplam</t>
  </si>
  <si>
    <t>Dönem Başlangıç</t>
  </si>
  <si>
    <t>yapması gereken</t>
  </si>
  <si>
    <t>geçici atanan</t>
  </si>
  <si>
    <t>Dönem sonu durum</t>
  </si>
  <si>
    <t>Yaz</t>
  </si>
  <si>
    <t>Yıl sonu Toplam</t>
  </si>
  <si>
    <t>Anıl KAYAN</t>
  </si>
  <si>
    <t>Aissa HOUDJEDJ</t>
  </si>
  <si>
    <t>Serhan AKSOY</t>
  </si>
  <si>
    <t>M. Furkan ASLAN</t>
  </si>
  <si>
    <t>Ali Engin DORUM</t>
  </si>
  <si>
    <t>Cansu ALTAN</t>
  </si>
  <si>
    <t>Hatice ERDOĞAN</t>
  </si>
  <si>
    <t>M. Said YURTYAPAN</t>
  </si>
  <si>
    <t>Ümran KAYA</t>
  </si>
  <si>
    <t>Halid AKDEMİR</t>
  </si>
  <si>
    <t>Onur ALTAY</t>
  </si>
  <si>
    <t>Özgün AKDEĞİRMEN</t>
  </si>
  <si>
    <t>Seren Öykü YAZGAN</t>
  </si>
  <si>
    <t>Fatih ÇÖKMEZ</t>
  </si>
  <si>
    <t>Alper ÇANDIR</t>
  </si>
  <si>
    <t>Metin TUNCER</t>
  </si>
  <si>
    <t>Mevlüt ŞAHİN</t>
  </si>
  <si>
    <t>Tarık KEÇELİ</t>
  </si>
  <si>
    <t>Toplam</t>
  </si>
  <si>
    <t>2023-2024 Yıl sonu Toplam</t>
  </si>
  <si>
    <t>ortalamaya göre eksik fazla durumu</t>
  </si>
  <si>
    <t>2023-2024+2024-2025 fall</t>
  </si>
  <si>
    <t>A2-89/90, B2-64</t>
  </si>
  <si>
    <t>Serdar OKUYUCU</t>
  </si>
  <si>
    <t>B1-18,, B1-05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</si>
</sst>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  <font>
      <sz val="8"/>
      <name val="Times New Roman"/>
      <family val="1"/>
      <charset val="162"/>
    </font>
    <font>
      <b/>
      <sz val="11"/>
      <name val="Calibri"/>
      <family val="2"/>
      <charset val="162"/>
    </font>
    <font>
      <sz val="8"/>
      <color rgb="FF000000"/>
      <name val="Times New Roman"/>
      <family val="1"/>
      <charset val="16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2"/>
      <name val="Calibri"/>
      <family val="2"/>
      <charset val="162"/>
    </font>
    <font>
      <u/>
      <sz val="11"/>
      <color theme="10"/>
      <name val="Calibri"/>
      <family val="2"/>
      <scheme val="minor"/>
    </font>
    <font>
      <sz val="8"/>
      <color rgb="FF000000"/>
      <name val="Times New Roman"/>
    </font>
    <font>
      <b/>
      <sz val="8"/>
      <color rgb="FF000000"/>
      <name val="Times New Roman"/>
      <family val="1"/>
      <charset val="162"/>
    </font>
    <font>
      <sz val="8"/>
      <color rgb="FF333333"/>
      <name val="Helvetica Neue"/>
      <charset val="1"/>
    </font>
    <font>
      <sz val="8"/>
      <color theme="1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96">
    <xf numFmtId="0" fontId="1" fillId="0" borderId="0" xfId="0" applyFont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3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8" fillId="0" borderId="12" xfId="0" applyFont="1" applyBorder="1" applyAlignment="1">
      <alignment horizontal="right"/>
    </xf>
    <xf numFmtId="0" fontId="8" fillId="3" borderId="2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/>
    <xf numFmtId="0" fontId="8" fillId="0" borderId="0" xfId="0" applyFont="1"/>
    <xf numFmtId="0" fontId="8" fillId="0" borderId="7" xfId="0" applyFont="1" applyBorder="1"/>
    <xf numFmtId="0" fontId="8" fillId="0" borderId="4" xfId="0" applyFont="1" applyBorder="1"/>
    <xf numFmtId="0" fontId="6" fillId="0" borderId="13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0" fontId="6" fillId="0" borderId="15" xfId="0" applyFont="1" applyBorder="1" applyAlignment="1">
      <alignment horizontal="right"/>
    </xf>
    <xf numFmtId="0" fontId="6" fillId="0" borderId="16" xfId="0" applyFont="1" applyBorder="1"/>
    <xf numFmtId="0" fontId="6" fillId="0" borderId="17" xfId="0" applyFont="1" applyBorder="1"/>
    <xf numFmtId="0" fontId="6" fillId="6" borderId="17" xfId="0" applyFont="1" applyFill="1" applyBorder="1"/>
    <xf numFmtId="0" fontId="6" fillId="6" borderId="17" xfId="0" applyFont="1" applyFill="1" applyBorder="1" applyAlignment="1">
      <alignment horizontal="center"/>
    </xf>
    <xf numFmtId="0" fontId="6" fillId="0" borderId="14" xfId="0" applyFont="1" applyBorder="1"/>
    <xf numFmtId="0" fontId="6" fillId="0" borderId="18" xfId="0" applyFont="1" applyBorder="1"/>
    <xf numFmtId="0" fontId="6" fillId="0" borderId="19" xfId="0" applyFont="1" applyBorder="1"/>
    <xf numFmtId="0" fontId="9" fillId="0" borderId="0" xfId="0" applyFont="1"/>
    <xf numFmtId="0" fontId="9" fillId="0" borderId="1" xfId="0" applyFont="1" applyBorder="1"/>
    <xf numFmtId="0" fontId="6" fillId="0" borderId="20" xfId="0" applyFont="1" applyBorder="1"/>
    <xf numFmtId="0" fontId="7" fillId="0" borderId="15" xfId="0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 applyAlignment="1">
      <alignment horizontal="right"/>
    </xf>
    <xf numFmtId="0" fontId="6" fillId="0" borderId="23" xfId="0" applyFont="1" applyBorder="1"/>
    <xf numFmtId="164" fontId="6" fillId="0" borderId="23" xfId="0" applyNumberFormat="1" applyFont="1" applyBorder="1"/>
    <xf numFmtId="0" fontId="6" fillId="0" borderId="24" xfId="0" applyFont="1" applyBorder="1"/>
    <xf numFmtId="0" fontId="6" fillId="0" borderId="6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8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2" xfId="0" applyFont="1" applyBorder="1"/>
    <xf numFmtId="0" fontId="6" fillId="0" borderId="28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3" borderId="18" xfId="0" applyFont="1" applyFill="1" applyBorder="1"/>
    <xf numFmtId="0" fontId="8" fillId="0" borderId="29" xfId="0" applyFont="1" applyBorder="1"/>
    <xf numFmtId="164" fontId="7" fillId="0" borderId="0" xfId="0" applyNumberFormat="1" applyFont="1"/>
    <xf numFmtId="164" fontId="7" fillId="4" borderId="0" xfId="0" applyNumberFormat="1" applyFont="1" applyFill="1"/>
    <xf numFmtId="0" fontId="7" fillId="0" borderId="20" xfId="0" applyFont="1" applyBorder="1"/>
    <xf numFmtId="164" fontId="7" fillId="5" borderId="0" xfId="0" applyNumberFormat="1" applyFont="1" applyFill="1"/>
    <xf numFmtId="0" fontId="7" fillId="0" borderId="24" xfId="0" applyFont="1" applyBorder="1"/>
    <xf numFmtId="164" fontId="6" fillId="0" borderId="0" xfId="0" applyNumberFormat="1" applyFont="1"/>
    <xf numFmtId="0" fontId="1" fillId="7" borderId="0" xfId="0" applyFont="1" applyFill="1"/>
    <xf numFmtId="0" fontId="1" fillId="8" borderId="0" xfId="0" applyFont="1" applyFill="1"/>
    <xf numFmtId="0" fontId="3" fillId="0" borderId="0" xfId="0" applyFont="1"/>
    <xf numFmtId="0" fontId="12" fillId="0" borderId="0" xfId="0" applyFont="1"/>
    <xf numFmtId="0" fontId="11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21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wrapText="1"/>
    </xf>
    <xf numFmtId="0" fontId="5" fillId="10" borderId="32" xfId="0" applyFont="1" applyFill="1" applyBorder="1" applyAlignment="1">
      <alignment horizontal="center" wrapText="1"/>
    </xf>
    <xf numFmtId="0" fontId="11" fillId="2" borderId="33" xfId="0" applyFont="1" applyFill="1" applyBorder="1" applyAlignment="1">
      <alignment horizont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10" borderId="13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Hyperlink" xfId="2" xr:uid="{00000000-000B-0000-0000-000008000000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8BFD8"/>
      <rgbColor rgb="00FFFFFF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nuk Kullanıcı" id="{0DE2DCF5-6589-45C1-9E83-D60288B82452}" userId="S::urn:spo:tenantanon#f4517158-0473-457f-b11d-964b7c059bd3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5" dT="2025-10-30T13:33:29.51" personId="{0DE2DCF5-6589-45C1-9E83-D60288B82452}" id="{C665F443-7069-4A40-AE55-36FB199B1A8F}">
    <text xml:space="preserve">B1-02 ve B1-03 müsait olmaz ise müsait olarak gördüğüm diğer derslikler;
- B1-68
- B2-02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S98"/>
  <sheetViews>
    <sheetView tabSelected="1" zoomScaleNormal="100" workbookViewId="0">
      <selection activeCell="H1" sqref="H1:X1048576"/>
    </sheetView>
  </sheetViews>
  <sheetFormatPr defaultRowHeight="14.4"/>
  <cols>
    <col min="1" max="1" width="19.109375" style="2" bestFit="1" customWidth="1"/>
    <col min="2" max="2" width="42.33203125" style="2" customWidth="1"/>
    <col min="3" max="3" width="29.88671875" style="2" customWidth="1"/>
    <col min="4" max="4" width="21.33203125" style="2" bestFit="1" customWidth="1"/>
    <col min="5" max="5" width="21.44140625" bestFit="1" customWidth="1"/>
    <col min="6" max="6" width="24.33203125" style="2" customWidth="1"/>
    <col min="7" max="7" width="34.44140625" style="2" customWidth="1"/>
    <col min="8" max="8" width="24.109375" style="88" hidden="1" customWidth="1"/>
    <col min="9" max="9" width="16.33203125" style="2" hidden="1" customWidth="1"/>
    <col min="10" max="10" width="32.88671875" style="2" hidden="1" customWidth="1"/>
    <col min="11" max="11" width="18.109375" style="60" hidden="1" customWidth="1"/>
    <col min="12" max="14" width="14.77734375" style="60" hidden="1" customWidth="1"/>
    <col min="15" max="15" width="13" style="60" hidden="1" customWidth="1"/>
    <col min="16" max="16" width="14.77734375" style="60" hidden="1" customWidth="1"/>
    <col min="17" max="17" width="12" style="60" hidden="1" customWidth="1"/>
    <col min="18" max="18" width="11.109375" style="60" hidden="1" customWidth="1"/>
    <col min="19" max="19" width="13" style="60" hidden="1" customWidth="1"/>
    <col min="20" max="24" width="10.88671875" style="60" hidden="1" customWidth="1"/>
    <col min="25" max="26" width="8.88671875" customWidth="1"/>
  </cols>
  <sheetData>
    <row r="1" spans="1:1137" ht="16.2" thickBot="1">
      <c r="A1" s="89"/>
      <c r="B1" s="90"/>
      <c r="C1" s="90"/>
      <c r="D1" s="90"/>
      <c r="E1" s="90"/>
      <c r="F1" s="91"/>
      <c r="G1" s="92"/>
      <c r="H1" s="86"/>
      <c r="I1" s="1"/>
      <c r="J1" s="1"/>
    </row>
    <row r="2" spans="1:1137" s="61" customFormat="1" ht="23.4" customHeight="1">
      <c r="A2" s="62" t="s">
        <v>0</v>
      </c>
      <c r="B2" s="73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77" t="s">
        <v>8</v>
      </c>
      <c r="J2" s="78" t="s">
        <v>9</v>
      </c>
      <c r="K2" s="79" t="s">
        <v>10</v>
      </c>
      <c r="L2" s="79" t="s">
        <v>11</v>
      </c>
      <c r="M2" s="79" t="s">
        <v>12</v>
      </c>
      <c r="N2" s="79" t="s">
        <v>13</v>
      </c>
      <c r="O2" s="79" t="s">
        <v>14</v>
      </c>
      <c r="P2" s="79" t="s">
        <v>15</v>
      </c>
      <c r="Q2" s="79" t="s">
        <v>16</v>
      </c>
      <c r="R2" s="79" t="s">
        <v>17</v>
      </c>
      <c r="S2" s="79" t="s">
        <v>18</v>
      </c>
      <c r="T2" s="79" t="s">
        <v>19</v>
      </c>
      <c r="U2" s="79" t="s">
        <v>20</v>
      </c>
      <c r="V2" s="79" t="s">
        <v>21</v>
      </c>
      <c r="W2" s="79" t="s">
        <v>22</v>
      </c>
      <c r="X2" s="79" t="s">
        <v>23</v>
      </c>
    </row>
    <row r="3" spans="1:1137" s="59" customFormat="1" ht="15.75" customHeight="1">
      <c r="A3" s="63" t="s">
        <v>24</v>
      </c>
      <c r="B3" s="74" t="s">
        <v>25</v>
      </c>
      <c r="C3" s="80" t="s">
        <v>26</v>
      </c>
      <c r="D3" s="64">
        <v>45967</v>
      </c>
      <c r="E3" s="63" t="s">
        <v>27</v>
      </c>
      <c r="F3" s="63"/>
      <c r="G3" s="63"/>
      <c r="H3" s="63">
        <v>14</v>
      </c>
      <c r="I3" s="63">
        <v>1</v>
      </c>
      <c r="J3" s="63">
        <f>H3*I3</f>
        <v>14</v>
      </c>
      <c r="K3" s="63" t="s">
        <v>59</v>
      </c>
      <c r="L3" s="63" t="s">
        <v>60</v>
      </c>
      <c r="M3" s="63" t="s">
        <v>66</v>
      </c>
      <c r="N3" s="63" t="s">
        <v>61</v>
      </c>
      <c r="O3" s="63" t="s">
        <v>70</v>
      </c>
      <c r="P3" s="63" t="s">
        <v>69</v>
      </c>
      <c r="Q3" s="63" t="s">
        <v>91</v>
      </c>
      <c r="R3" s="63" t="s">
        <v>73</v>
      </c>
      <c r="S3" s="63" t="s">
        <v>90</v>
      </c>
      <c r="T3" s="63" t="s">
        <v>93</v>
      </c>
      <c r="U3" s="63" t="s">
        <v>120</v>
      </c>
      <c r="V3" s="63" t="s">
        <v>79</v>
      </c>
      <c r="W3" s="63" t="s">
        <v>92</v>
      </c>
      <c r="X3" s="63" t="s">
        <v>65</v>
      </c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</row>
    <row r="4" spans="1:1137" s="59" customFormat="1" ht="15.75" customHeight="1">
      <c r="A4" s="63" t="s">
        <v>32</v>
      </c>
      <c r="B4" s="74" t="s">
        <v>33</v>
      </c>
      <c r="C4" s="80" t="s">
        <v>26</v>
      </c>
      <c r="D4" s="64">
        <v>45967</v>
      </c>
      <c r="E4" s="63" t="s">
        <v>34</v>
      </c>
      <c r="F4" s="63"/>
      <c r="G4" s="63"/>
      <c r="H4" s="63">
        <v>14</v>
      </c>
      <c r="I4" s="63">
        <v>1</v>
      </c>
      <c r="J4" s="63">
        <f>H4*I4</f>
        <v>14</v>
      </c>
      <c r="K4" s="63" t="s">
        <v>59</v>
      </c>
      <c r="L4" s="63" t="s">
        <v>60</v>
      </c>
      <c r="M4" s="63" t="s">
        <v>66</v>
      </c>
      <c r="N4" s="63" t="s">
        <v>61</v>
      </c>
      <c r="O4" s="63" t="s">
        <v>70</v>
      </c>
      <c r="P4" s="63" t="s">
        <v>69</v>
      </c>
      <c r="Q4" s="63" t="s">
        <v>91</v>
      </c>
      <c r="R4" s="63" t="s">
        <v>73</v>
      </c>
      <c r="S4" s="63" t="s">
        <v>90</v>
      </c>
      <c r="T4" s="63" t="s">
        <v>93</v>
      </c>
      <c r="U4" s="63" t="s">
        <v>120</v>
      </c>
      <c r="V4" s="63" t="s">
        <v>79</v>
      </c>
      <c r="W4" s="63" t="s">
        <v>92</v>
      </c>
      <c r="X4" s="63" t="s">
        <v>65</v>
      </c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</row>
    <row r="5" spans="1:1137" s="58" customFormat="1" ht="15.75" customHeight="1">
      <c r="A5" s="63" t="s">
        <v>114</v>
      </c>
      <c r="B5" s="74" t="s">
        <v>115</v>
      </c>
      <c r="C5" s="80" t="s">
        <v>116</v>
      </c>
      <c r="D5" s="63" t="s">
        <v>117</v>
      </c>
      <c r="E5" s="63" t="s">
        <v>118</v>
      </c>
      <c r="F5" s="63">
        <v>390</v>
      </c>
      <c r="G5" s="63" t="s">
        <v>119</v>
      </c>
      <c r="H5" s="63">
        <v>10</v>
      </c>
      <c r="I5" s="63">
        <v>4</v>
      </c>
      <c r="J5" s="63">
        <f>H5*I5</f>
        <v>40</v>
      </c>
      <c r="K5" s="63" t="s">
        <v>65</v>
      </c>
      <c r="L5" s="63" t="s">
        <v>59</v>
      </c>
      <c r="M5" s="63" t="s">
        <v>60</v>
      </c>
      <c r="N5" s="63" t="s">
        <v>61</v>
      </c>
      <c r="O5" s="63" t="s">
        <v>79</v>
      </c>
      <c r="P5" s="63" t="s">
        <v>69</v>
      </c>
      <c r="Q5" s="63" t="s">
        <v>120</v>
      </c>
      <c r="R5" s="63" t="s">
        <v>70</v>
      </c>
      <c r="S5" s="63" t="s">
        <v>92</v>
      </c>
      <c r="T5" s="63" t="s">
        <v>93</v>
      </c>
      <c r="U5" s="63"/>
      <c r="V5" s="63"/>
      <c r="W5" s="63"/>
      <c r="X5" s="63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</row>
    <row r="6" spans="1:1137" s="59" customFormat="1" ht="15.75" customHeight="1">
      <c r="A6" s="63" t="s">
        <v>35</v>
      </c>
      <c r="B6" s="74" t="s">
        <v>36</v>
      </c>
      <c r="C6" s="80" t="s">
        <v>26</v>
      </c>
      <c r="D6" s="64">
        <v>45971</v>
      </c>
      <c r="E6" s="63" t="s">
        <v>38</v>
      </c>
      <c r="F6" s="63"/>
      <c r="G6" s="63"/>
      <c r="H6" s="63">
        <v>14</v>
      </c>
      <c r="I6" s="63">
        <v>1</v>
      </c>
      <c r="J6" s="63">
        <f>H6*I6</f>
        <v>14</v>
      </c>
      <c r="K6" s="63" t="s">
        <v>59</v>
      </c>
      <c r="L6" s="63" t="s">
        <v>60</v>
      </c>
      <c r="M6" s="63" t="s">
        <v>66</v>
      </c>
      <c r="N6" s="63" t="s">
        <v>61</v>
      </c>
      <c r="O6" s="63" t="s">
        <v>70</v>
      </c>
      <c r="P6" s="63" t="s">
        <v>69</v>
      </c>
      <c r="Q6" s="63" t="s">
        <v>91</v>
      </c>
      <c r="R6" s="63" t="s">
        <v>73</v>
      </c>
      <c r="S6" s="63" t="s">
        <v>90</v>
      </c>
      <c r="T6" s="63" t="s">
        <v>93</v>
      </c>
      <c r="U6" s="63" t="s">
        <v>120</v>
      </c>
      <c r="V6" s="63" t="s">
        <v>79</v>
      </c>
      <c r="W6" s="63" t="s">
        <v>92</v>
      </c>
      <c r="X6" s="63" t="s">
        <v>65</v>
      </c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</row>
    <row r="7" spans="1:1137" s="58" customFormat="1" ht="15.75" customHeight="1">
      <c r="A7" s="63" t="s">
        <v>134</v>
      </c>
      <c r="B7" s="74" t="s">
        <v>135</v>
      </c>
      <c r="C7" s="80" t="s">
        <v>136</v>
      </c>
      <c r="D7" s="63" t="s">
        <v>37</v>
      </c>
      <c r="E7" s="63" t="s">
        <v>128</v>
      </c>
      <c r="F7" s="63">
        <v>160</v>
      </c>
      <c r="G7" s="63" t="s">
        <v>137</v>
      </c>
      <c r="H7" s="63">
        <v>4</v>
      </c>
      <c r="I7" s="63">
        <v>3</v>
      </c>
      <c r="J7" s="63">
        <f>H7*I7</f>
        <v>12</v>
      </c>
      <c r="K7" s="63" t="s">
        <v>65</v>
      </c>
      <c r="L7" s="63" t="s">
        <v>60</v>
      </c>
      <c r="M7" s="63" t="s">
        <v>61</v>
      </c>
      <c r="N7" s="63" t="s">
        <v>90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</row>
    <row r="8" spans="1:1137" s="58" customFormat="1" ht="15.75" customHeight="1">
      <c r="A8" s="63" t="s">
        <v>138</v>
      </c>
      <c r="B8" s="74" t="s">
        <v>135</v>
      </c>
      <c r="C8" s="80" t="s">
        <v>139</v>
      </c>
      <c r="D8" s="63" t="s">
        <v>37</v>
      </c>
      <c r="E8" s="63" t="s">
        <v>128</v>
      </c>
      <c r="F8" s="63">
        <v>130</v>
      </c>
      <c r="G8" s="63" t="s">
        <v>140</v>
      </c>
      <c r="H8" s="63">
        <v>3</v>
      </c>
      <c r="I8" s="63">
        <v>3</v>
      </c>
      <c r="J8" s="63">
        <f>H8*I8</f>
        <v>9</v>
      </c>
      <c r="K8" s="63" t="s">
        <v>69</v>
      </c>
      <c r="L8" s="63" t="s">
        <v>120</v>
      </c>
      <c r="M8" s="63" t="s">
        <v>70</v>
      </c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</row>
    <row r="9" spans="1:1137" s="59" customFormat="1" ht="15.75" customHeight="1">
      <c r="A9" s="63" t="s">
        <v>155</v>
      </c>
      <c r="B9" s="74" t="s">
        <v>156</v>
      </c>
      <c r="C9" s="80" t="s">
        <v>157</v>
      </c>
      <c r="D9" s="63" t="s">
        <v>37</v>
      </c>
      <c r="E9" s="63" t="s">
        <v>83</v>
      </c>
      <c r="F9" s="63">
        <v>130</v>
      </c>
      <c r="G9" s="63" t="s">
        <v>151</v>
      </c>
      <c r="H9" s="63">
        <v>2</v>
      </c>
      <c r="I9" s="63">
        <v>1</v>
      </c>
      <c r="J9" s="63">
        <f>H9*I9</f>
        <v>2</v>
      </c>
      <c r="K9" s="63" t="s">
        <v>66</v>
      </c>
      <c r="L9" s="63" t="s">
        <v>79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</row>
    <row r="10" spans="1:1137" s="59" customFormat="1" ht="15.75" customHeight="1">
      <c r="A10" s="67" t="s">
        <v>190</v>
      </c>
      <c r="B10" s="75" t="s">
        <v>191</v>
      </c>
      <c r="C10" s="81" t="s">
        <v>192</v>
      </c>
      <c r="D10" s="67" t="s">
        <v>37</v>
      </c>
      <c r="E10" s="67" t="s">
        <v>118</v>
      </c>
      <c r="F10" s="67">
        <v>5</v>
      </c>
      <c r="G10" s="67" t="s">
        <v>193</v>
      </c>
      <c r="H10" s="63">
        <v>1</v>
      </c>
      <c r="I10" s="63">
        <v>2</v>
      </c>
      <c r="J10" s="63">
        <f>H10*I10</f>
        <v>2</v>
      </c>
      <c r="K10" s="63" t="s">
        <v>91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</row>
    <row r="11" spans="1:1137" s="59" customFormat="1" ht="15.75" customHeight="1">
      <c r="A11" s="67" t="s">
        <v>194</v>
      </c>
      <c r="B11" s="75" t="s">
        <v>195</v>
      </c>
      <c r="C11" s="81" t="s">
        <v>196</v>
      </c>
      <c r="D11" s="67" t="s">
        <v>37</v>
      </c>
      <c r="E11" s="67" t="s">
        <v>118</v>
      </c>
      <c r="F11" s="67" t="s">
        <v>197</v>
      </c>
      <c r="G11" s="67" t="s">
        <v>198</v>
      </c>
      <c r="H11" s="63">
        <v>1</v>
      </c>
      <c r="I11" s="63">
        <v>2</v>
      </c>
      <c r="J11" s="63">
        <f>H11*I11</f>
        <v>2</v>
      </c>
      <c r="K11" s="63" t="s">
        <v>70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</row>
    <row r="12" spans="1:1137" s="59" customFormat="1" ht="15.75" customHeight="1">
      <c r="A12" s="67" t="s">
        <v>205</v>
      </c>
      <c r="B12" s="75" t="s">
        <v>206</v>
      </c>
      <c r="C12" s="81" t="s">
        <v>207</v>
      </c>
      <c r="D12" s="67" t="s">
        <v>37</v>
      </c>
      <c r="E12" s="67" t="s">
        <v>178</v>
      </c>
      <c r="F12" s="67" t="s">
        <v>208</v>
      </c>
      <c r="G12" s="67" t="s">
        <v>209</v>
      </c>
      <c r="H12" s="63">
        <v>2</v>
      </c>
      <c r="I12" s="63">
        <v>1.5</v>
      </c>
      <c r="J12" s="63">
        <f>H12*I12</f>
        <v>3</v>
      </c>
      <c r="K12" s="63" t="s">
        <v>61</v>
      </c>
      <c r="L12" s="63" t="s">
        <v>59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</row>
    <row r="13" spans="1:1137" s="59" customFormat="1" ht="15.75" customHeight="1">
      <c r="A13" s="67" t="s">
        <v>210</v>
      </c>
      <c r="B13" s="75" t="s">
        <v>211</v>
      </c>
      <c r="C13" s="81" t="s">
        <v>196</v>
      </c>
      <c r="D13" s="67" t="s">
        <v>37</v>
      </c>
      <c r="E13" s="67" t="s">
        <v>212</v>
      </c>
      <c r="F13" s="67">
        <v>22</v>
      </c>
      <c r="G13" s="67" t="s">
        <v>213</v>
      </c>
      <c r="H13" s="63">
        <v>1</v>
      </c>
      <c r="I13" s="63">
        <v>2</v>
      </c>
      <c r="J13" s="63">
        <f>H13*I13</f>
        <v>2</v>
      </c>
      <c r="K13" s="63" t="s">
        <v>60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</row>
    <row r="14" spans="1:1137" s="59" customFormat="1" ht="15.75" customHeight="1">
      <c r="A14" s="67" t="s">
        <v>214</v>
      </c>
      <c r="B14" s="75" t="s">
        <v>215</v>
      </c>
      <c r="C14" s="81" t="s">
        <v>216</v>
      </c>
      <c r="D14" s="67" t="s">
        <v>37</v>
      </c>
      <c r="E14" s="67" t="s">
        <v>217</v>
      </c>
      <c r="F14" s="67">
        <v>14</v>
      </c>
      <c r="G14" s="67" t="s">
        <v>218</v>
      </c>
      <c r="H14" s="63">
        <v>1</v>
      </c>
      <c r="I14" s="63">
        <v>2.5</v>
      </c>
      <c r="J14" s="63">
        <f>H14*I14</f>
        <v>2.5</v>
      </c>
      <c r="K14" s="63" t="s">
        <v>90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</row>
    <row r="15" spans="1:1137" ht="15.75" customHeight="1">
      <c r="A15" s="63" t="s">
        <v>260</v>
      </c>
      <c r="B15" s="74" t="s">
        <v>261</v>
      </c>
      <c r="C15" s="80" t="s">
        <v>262</v>
      </c>
      <c r="D15" s="63" t="s">
        <v>37</v>
      </c>
      <c r="E15" s="63" t="s">
        <v>132</v>
      </c>
      <c r="F15" s="63">
        <v>35</v>
      </c>
      <c r="G15" s="63" t="s">
        <v>248</v>
      </c>
      <c r="H15" s="63">
        <v>1</v>
      </c>
      <c r="I15" s="63">
        <v>2</v>
      </c>
      <c r="J15" s="63">
        <f>H15*I15</f>
        <v>2</v>
      </c>
      <c r="K15" s="63" t="s">
        <v>79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1137" s="59" customFormat="1" ht="15.75" customHeight="1">
      <c r="A16" s="63" t="s">
        <v>271</v>
      </c>
      <c r="B16" s="74" t="s">
        <v>272</v>
      </c>
      <c r="C16" s="80" t="s">
        <v>273</v>
      </c>
      <c r="D16" s="63" t="s">
        <v>37</v>
      </c>
      <c r="E16" s="63" t="s">
        <v>231</v>
      </c>
      <c r="F16" s="63">
        <v>9</v>
      </c>
      <c r="G16" s="63" t="s">
        <v>274</v>
      </c>
      <c r="H16" s="63">
        <v>1</v>
      </c>
      <c r="I16" s="63">
        <v>1</v>
      </c>
      <c r="J16" s="63">
        <f>H16*I16</f>
        <v>1</v>
      </c>
      <c r="K16" s="63" t="s">
        <v>66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</row>
    <row r="17" spans="1:1137" s="59" customFormat="1" ht="15.75" customHeight="1">
      <c r="A17" s="63" t="s">
        <v>311</v>
      </c>
      <c r="B17" s="74" t="s">
        <v>312</v>
      </c>
      <c r="C17" s="80" t="s">
        <v>313</v>
      </c>
      <c r="D17" s="63" t="s">
        <v>37</v>
      </c>
      <c r="E17" s="63" t="s">
        <v>314</v>
      </c>
      <c r="F17" s="63">
        <v>18</v>
      </c>
      <c r="G17" s="63" t="s">
        <v>315</v>
      </c>
      <c r="H17" s="63">
        <v>1</v>
      </c>
      <c r="I17" s="63">
        <v>1</v>
      </c>
      <c r="J17" s="63">
        <f>H17*I17</f>
        <v>1</v>
      </c>
      <c r="K17" s="63" t="s">
        <v>69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</row>
    <row r="18" spans="1:1137" s="59" customFormat="1" ht="15.75" customHeight="1">
      <c r="A18" s="63" t="s">
        <v>320</v>
      </c>
      <c r="B18" s="74" t="s">
        <v>321</v>
      </c>
      <c r="C18" s="80" t="s">
        <v>322</v>
      </c>
      <c r="D18" s="63" t="s">
        <v>37</v>
      </c>
      <c r="E18" s="63" t="s">
        <v>101</v>
      </c>
      <c r="F18" s="63">
        <v>23</v>
      </c>
      <c r="G18" s="63" t="s">
        <v>319</v>
      </c>
      <c r="H18" s="63">
        <v>1</v>
      </c>
      <c r="I18" s="63">
        <v>2</v>
      </c>
      <c r="J18" s="63">
        <f>H18*I18</f>
        <v>2</v>
      </c>
      <c r="K18" s="63" t="s">
        <v>323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</row>
    <row r="19" spans="1:1137" s="59" customFormat="1" ht="15.75" customHeight="1">
      <c r="A19" s="63" t="s">
        <v>389</v>
      </c>
      <c r="B19" s="74" t="s">
        <v>390</v>
      </c>
      <c r="C19" s="80" t="s">
        <v>391</v>
      </c>
      <c r="D19" s="63" t="s">
        <v>37</v>
      </c>
      <c r="E19" s="63" t="s">
        <v>392</v>
      </c>
      <c r="F19" s="63">
        <v>50</v>
      </c>
      <c r="G19" s="63" t="s">
        <v>393</v>
      </c>
      <c r="H19" s="63">
        <v>2</v>
      </c>
      <c r="I19" s="63">
        <v>3</v>
      </c>
      <c r="J19" s="63">
        <f>H19*I19</f>
        <v>6</v>
      </c>
      <c r="K19" s="63" t="s">
        <v>93</v>
      </c>
      <c r="L19" s="63" t="s">
        <v>66</v>
      </c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</row>
    <row r="20" spans="1:1137" ht="15.75" customHeight="1">
      <c r="A20" s="63" t="s">
        <v>399</v>
      </c>
      <c r="B20" s="74" t="s">
        <v>400</v>
      </c>
      <c r="C20" s="80" t="s">
        <v>401</v>
      </c>
      <c r="D20" s="63" t="s">
        <v>37</v>
      </c>
      <c r="E20" s="63" t="s">
        <v>402</v>
      </c>
      <c r="F20" s="63">
        <v>60</v>
      </c>
      <c r="G20" s="63" t="s">
        <v>403</v>
      </c>
      <c r="H20" s="63">
        <v>2</v>
      </c>
      <c r="I20" s="63">
        <v>1.5</v>
      </c>
      <c r="J20" s="63">
        <f>H20*I20</f>
        <v>3</v>
      </c>
      <c r="K20" s="63" t="s">
        <v>93</v>
      </c>
      <c r="L20" s="63" t="s">
        <v>120</v>
      </c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</row>
    <row r="21" spans="1:1137" s="59" customFormat="1" ht="15.75" customHeight="1">
      <c r="A21" s="63" t="s">
        <v>347</v>
      </c>
      <c r="B21" s="74" t="s">
        <v>348</v>
      </c>
      <c r="C21" s="80" t="s">
        <v>349</v>
      </c>
      <c r="D21" s="64">
        <v>45972</v>
      </c>
      <c r="E21" s="63" t="s">
        <v>350</v>
      </c>
      <c r="F21" s="63">
        <v>21</v>
      </c>
      <c r="G21" s="63" t="s">
        <v>351</v>
      </c>
      <c r="H21" s="63">
        <v>1</v>
      </c>
      <c r="I21" s="63">
        <v>3</v>
      </c>
      <c r="J21" s="63">
        <f>H21*I21</f>
        <v>3</v>
      </c>
      <c r="K21" s="63" t="s">
        <v>90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</row>
    <row r="22" spans="1:1137" s="59" customFormat="1" ht="15.75" customHeight="1">
      <c r="A22" s="63" t="s">
        <v>28</v>
      </c>
      <c r="B22" s="74" t="s">
        <v>29</v>
      </c>
      <c r="C22" s="80" t="s">
        <v>26</v>
      </c>
      <c r="D22" s="64" t="s">
        <v>30</v>
      </c>
      <c r="E22" s="63" t="s">
        <v>31</v>
      </c>
      <c r="F22" s="63"/>
      <c r="G22" s="63"/>
      <c r="H22" s="63">
        <v>14</v>
      </c>
      <c r="I22" s="63">
        <v>1</v>
      </c>
      <c r="J22" s="63">
        <f>H22*I22</f>
        <v>14</v>
      </c>
      <c r="K22" s="63" t="s">
        <v>59</v>
      </c>
      <c r="L22" s="63" t="s">
        <v>60</v>
      </c>
      <c r="M22" s="63" t="s">
        <v>66</v>
      </c>
      <c r="N22" s="63" t="s">
        <v>61</v>
      </c>
      <c r="O22" s="63" t="s">
        <v>70</v>
      </c>
      <c r="P22" s="63" t="s">
        <v>69</v>
      </c>
      <c r="Q22" s="63" t="s">
        <v>91</v>
      </c>
      <c r="R22" s="63" t="s">
        <v>73</v>
      </c>
      <c r="S22" s="63" t="s">
        <v>90</v>
      </c>
      <c r="T22" s="63" t="s">
        <v>93</v>
      </c>
      <c r="U22" s="63" t="s">
        <v>120</v>
      </c>
      <c r="V22" s="63" t="s">
        <v>79</v>
      </c>
      <c r="W22" s="63" t="s">
        <v>92</v>
      </c>
      <c r="X22" s="63" t="s">
        <v>65</v>
      </c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</row>
    <row r="23" spans="1:1137" s="59" customFormat="1" ht="15.75" customHeight="1">
      <c r="A23" s="63" t="s">
        <v>54</v>
      </c>
      <c r="B23" s="74" t="s">
        <v>55</v>
      </c>
      <c r="C23" s="80" t="s">
        <v>56</v>
      </c>
      <c r="D23" s="64" t="s">
        <v>30</v>
      </c>
      <c r="E23" s="63" t="s">
        <v>57</v>
      </c>
      <c r="F23" s="63"/>
      <c r="G23" s="63" t="s">
        <v>58</v>
      </c>
      <c r="H23" s="87">
        <v>3</v>
      </c>
      <c r="I23" s="63">
        <v>1</v>
      </c>
      <c r="J23" s="63">
        <f>H23*I23</f>
        <v>3</v>
      </c>
      <c r="K23" s="63" t="s">
        <v>59</v>
      </c>
      <c r="L23" s="63" t="s">
        <v>60</v>
      </c>
      <c r="M23" s="63" t="s">
        <v>61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</row>
    <row r="24" spans="1:1137" s="59" customFormat="1" ht="15.75" customHeight="1">
      <c r="A24" s="63" t="s">
        <v>54</v>
      </c>
      <c r="B24" s="74" t="s">
        <v>55</v>
      </c>
      <c r="C24" s="80" t="s">
        <v>62</v>
      </c>
      <c r="D24" s="64" t="s">
        <v>30</v>
      </c>
      <c r="E24" s="63" t="s">
        <v>63</v>
      </c>
      <c r="F24" s="63"/>
      <c r="G24" s="63" t="s">
        <v>64</v>
      </c>
      <c r="H24" s="63">
        <v>4</v>
      </c>
      <c r="I24" s="63">
        <v>1</v>
      </c>
      <c r="J24" s="63">
        <f>H24*I24</f>
        <v>4</v>
      </c>
      <c r="K24" s="63" t="s">
        <v>65</v>
      </c>
      <c r="L24" s="63" t="s">
        <v>59</v>
      </c>
      <c r="M24" s="63" t="s">
        <v>66</v>
      </c>
      <c r="N24" s="63" t="s">
        <v>61</v>
      </c>
      <c r="O24" s="63"/>
      <c r="P24" s="63"/>
      <c r="Q24" s="63"/>
      <c r="R24" s="63"/>
      <c r="S24" s="63"/>
      <c r="T24" s="63"/>
      <c r="U24" s="63"/>
      <c r="V24" s="63"/>
      <c r="W24" s="63"/>
      <c r="X24" s="63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</row>
    <row r="25" spans="1:1137" s="59" customFormat="1" ht="15.75" customHeight="1">
      <c r="A25" s="63" t="s">
        <v>54</v>
      </c>
      <c r="B25" s="74" t="s">
        <v>55</v>
      </c>
      <c r="C25" s="80" t="s">
        <v>67</v>
      </c>
      <c r="D25" s="64" t="s">
        <v>30</v>
      </c>
      <c r="E25" s="63" t="s">
        <v>63</v>
      </c>
      <c r="F25" s="63"/>
      <c r="G25" s="63" t="s">
        <v>68</v>
      </c>
      <c r="H25" s="63">
        <v>2</v>
      </c>
      <c r="I25" s="63">
        <v>1</v>
      </c>
      <c r="J25" s="63">
        <f>H25*I25</f>
        <v>2</v>
      </c>
      <c r="K25" s="63" t="s">
        <v>69</v>
      </c>
      <c r="L25" s="63" t="s">
        <v>70</v>
      </c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</row>
    <row r="26" spans="1:1137" s="59" customFormat="1" ht="15.75" customHeight="1">
      <c r="A26" s="63" t="s">
        <v>54</v>
      </c>
      <c r="B26" s="74" t="s">
        <v>55</v>
      </c>
      <c r="C26" s="80" t="s">
        <v>71</v>
      </c>
      <c r="D26" s="64" t="s">
        <v>30</v>
      </c>
      <c r="E26" s="63" t="s">
        <v>57</v>
      </c>
      <c r="F26" s="63"/>
      <c r="G26" s="63" t="s">
        <v>72</v>
      </c>
      <c r="H26" s="63">
        <v>2</v>
      </c>
      <c r="I26" s="63">
        <v>1</v>
      </c>
      <c r="J26" s="63">
        <f>H26*I26</f>
        <v>2</v>
      </c>
      <c r="K26" s="63" t="s">
        <v>73</v>
      </c>
      <c r="L26" s="63" t="s">
        <v>69</v>
      </c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</row>
    <row r="27" spans="1:1137" ht="15.75" customHeight="1">
      <c r="A27" s="63" t="s">
        <v>80</v>
      </c>
      <c r="B27" s="74" t="s">
        <v>81</v>
      </c>
      <c r="C27" s="80" t="s">
        <v>82</v>
      </c>
      <c r="D27" s="65" t="s">
        <v>30</v>
      </c>
      <c r="E27" s="63" t="s">
        <v>83</v>
      </c>
      <c r="F27" s="63">
        <v>177</v>
      </c>
      <c r="G27" s="63" t="s">
        <v>84</v>
      </c>
      <c r="H27" s="63">
        <v>4</v>
      </c>
      <c r="I27" s="63">
        <v>1</v>
      </c>
      <c r="J27" s="63">
        <f>H27*I27</f>
        <v>4</v>
      </c>
      <c r="K27" s="63" t="s">
        <v>60</v>
      </c>
      <c r="L27" s="63" t="s">
        <v>61</v>
      </c>
      <c r="M27" s="63" t="s">
        <v>73</v>
      </c>
      <c r="N27" s="63" t="s">
        <v>70</v>
      </c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spans="1:1137" s="59" customFormat="1" ht="15.75" customHeight="1">
      <c r="A28" s="63" t="s">
        <v>121</v>
      </c>
      <c r="B28" s="74" t="s">
        <v>122</v>
      </c>
      <c r="C28" s="80" t="s">
        <v>123</v>
      </c>
      <c r="D28" s="63" t="s">
        <v>30</v>
      </c>
      <c r="E28" s="63" t="s">
        <v>57</v>
      </c>
      <c r="F28" s="63">
        <v>140</v>
      </c>
      <c r="G28" s="63" t="s">
        <v>124</v>
      </c>
      <c r="H28" s="87">
        <v>4</v>
      </c>
      <c r="I28" s="63">
        <v>1</v>
      </c>
      <c r="J28" s="63">
        <f>H28*I28</f>
        <v>4</v>
      </c>
      <c r="K28" s="63" t="s">
        <v>70</v>
      </c>
      <c r="L28" s="63" t="s">
        <v>79</v>
      </c>
      <c r="M28" s="63" t="s">
        <v>92</v>
      </c>
      <c r="N28" s="63" t="s">
        <v>93</v>
      </c>
      <c r="O28" s="63"/>
      <c r="P28" s="63"/>
      <c r="Q28" s="63"/>
      <c r="R28" s="63"/>
      <c r="S28" s="63"/>
      <c r="T28" s="63"/>
      <c r="U28" s="63"/>
      <c r="V28" s="63"/>
      <c r="W28" s="63"/>
      <c r="X28" s="63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</row>
    <row r="29" spans="1:1137" s="59" customFormat="1" ht="15.75" customHeight="1">
      <c r="A29" s="63" t="s">
        <v>141</v>
      </c>
      <c r="B29" s="74" t="s">
        <v>142</v>
      </c>
      <c r="C29" s="80" t="s">
        <v>143</v>
      </c>
      <c r="D29" s="63" t="s">
        <v>30</v>
      </c>
      <c r="E29" s="63" t="s">
        <v>128</v>
      </c>
      <c r="F29" s="63">
        <v>150</v>
      </c>
      <c r="G29" s="63" t="s">
        <v>140</v>
      </c>
      <c r="H29" s="63">
        <v>3</v>
      </c>
      <c r="I29" s="63">
        <v>3</v>
      </c>
      <c r="J29" s="63">
        <f>H29*I29</f>
        <v>9</v>
      </c>
      <c r="K29" s="63" t="s">
        <v>91</v>
      </c>
      <c r="L29" s="63" t="s">
        <v>90</v>
      </c>
      <c r="M29" s="63" t="s">
        <v>65</v>
      </c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</row>
    <row r="30" spans="1:1137" s="59" customFormat="1" ht="15.75" customHeight="1">
      <c r="A30" s="63" t="s">
        <v>161</v>
      </c>
      <c r="B30" s="74" t="s">
        <v>162</v>
      </c>
      <c r="C30" s="80" t="s">
        <v>160</v>
      </c>
      <c r="D30" s="63" t="s">
        <v>30</v>
      </c>
      <c r="E30" s="63" t="s">
        <v>53</v>
      </c>
      <c r="F30" s="63">
        <v>56</v>
      </c>
      <c r="G30" s="63" t="s">
        <v>163</v>
      </c>
      <c r="H30" s="63">
        <v>2</v>
      </c>
      <c r="I30" s="63">
        <v>1</v>
      </c>
      <c r="J30" s="63">
        <f>H30*I30</f>
        <v>2</v>
      </c>
      <c r="K30" s="63" t="s">
        <v>59</v>
      </c>
      <c r="L30" s="63" t="s">
        <v>66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</row>
    <row r="31" spans="1:1137" s="58" customFormat="1" ht="15.75" customHeight="1">
      <c r="A31" s="63" t="s">
        <v>173</v>
      </c>
      <c r="B31" s="74" t="s">
        <v>174</v>
      </c>
      <c r="C31" s="80" t="s">
        <v>175</v>
      </c>
      <c r="D31" s="63" t="s">
        <v>30</v>
      </c>
      <c r="E31" s="63" t="s">
        <v>101</v>
      </c>
      <c r="F31" s="63">
        <v>135</v>
      </c>
      <c r="G31" s="63" t="s">
        <v>151</v>
      </c>
      <c r="H31" s="63">
        <v>3</v>
      </c>
      <c r="I31" s="63">
        <v>2</v>
      </c>
      <c r="J31" s="63">
        <f>H31*I31</f>
        <v>6</v>
      </c>
      <c r="K31" s="63" t="s">
        <v>90</v>
      </c>
      <c r="L31" s="63" t="s">
        <v>69</v>
      </c>
      <c r="M31" s="63" t="s">
        <v>91</v>
      </c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</row>
    <row r="32" spans="1:1137" s="58" customFormat="1" ht="15.75" customHeight="1">
      <c r="A32" s="67" t="s">
        <v>219</v>
      </c>
      <c r="B32" s="75" t="s">
        <v>220</v>
      </c>
      <c r="C32" s="81" t="s">
        <v>196</v>
      </c>
      <c r="D32" s="67" t="s">
        <v>30</v>
      </c>
      <c r="E32" s="67" t="s">
        <v>221</v>
      </c>
      <c r="F32" s="67">
        <v>5</v>
      </c>
      <c r="G32" s="67" t="s">
        <v>198</v>
      </c>
      <c r="H32" s="63">
        <v>1</v>
      </c>
      <c r="I32" s="63">
        <v>2</v>
      </c>
      <c r="J32" s="63">
        <f>H32*I32</f>
        <v>2</v>
      </c>
      <c r="K32" s="63" t="s">
        <v>91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</row>
    <row r="33" spans="1:1137" ht="15.75" customHeight="1">
      <c r="A33" s="67" t="s">
        <v>222</v>
      </c>
      <c r="B33" s="76" t="s">
        <v>223</v>
      </c>
      <c r="C33" s="82" t="s">
        <v>207</v>
      </c>
      <c r="D33" s="69" t="s">
        <v>30</v>
      </c>
      <c r="E33" s="67" t="s">
        <v>224</v>
      </c>
      <c r="F33" s="70">
        <v>40</v>
      </c>
      <c r="G33" s="69" t="s">
        <v>225</v>
      </c>
      <c r="H33" s="63">
        <v>1</v>
      </c>
      <c r="I33" s="63">
        <v>2</v>
      </c>
      <c r="J33" s="63">
        <f>H33*I33</f>
        <v>2</v>
      </c>
      <c r="K33" s="63" t="s">
        <v>93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1:1137" s="58" customFormat="1" ht="15.75" customHeight="1">
      <c r="A34" s="63" t="s">
        <v>263</v>
      </c>
      <c r="B34" s="74" t="s">
        <v>264</v>
      </c>
      <c r="C34" s="80" t="s">
        <v>262</v>
      </c>
      <c r="D34" s="63" t="s">
        <v>30</v>
      </c>
      <c r="E34" s="63" t="s">
        <v>132</v>
      </c>
      <c r="F34" s="63">
        <v>65</v>
      </c>
      <c r="G34" s="63" t="s">
        <v>265</v>
      </c>
      <c r="H34" s="63">
        <v>1</v>
      </c>
      <c r="I34" s="63">
        <v>2</v>
      </c>
      <c r="J34" s="63">
        <f>H34*I34</f>
        <v>2</v>
      </c>
      <c r="K34" s="63" t="s">
        <v>66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</row>
    <row r="35" spans="1:1137" s="58" customFormat="1" ht="15.75" customHeight="1">
      <c r="A35" s="63" t="s">
        <v>324</v>
      </c>
      <c r="B35" s="74" t="s">
        <v>325</v>
      </c>
      <c r="C35" s="80" t="s">
        <v>322</v>
      </c>
      <c r="D35" s="63" t="s">
        <v>30</v>
      </c>
      <c r="E35" s="63" t="s">
        <v>101</v>
      </c>
      <c r="F35" s="63">
        <v>8</v>
      </c>
      <c r="G35" s="63" t="s">
        <v>319</v>
      </c>
      <c r="H35" s="63">
        <v>1</v>
      </c>
      <c r="I35" s="63">
        <v>2</v>
      </c>
      <c r="J35" s="63">
        <f>H35*I35</f>
        <v>2</v>
      </c>
      <c r="K35" s="63" t="s">
        <v>73</v>
      </c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</row>
    <row r="36" spans="1:1137" ht="15.75" customHeight="1">
      <c r="A36" s="63" t="s">
        <v>328</v>
      </c>
      <c r="B36" s="74" t="s">
        <v>329</v>
      </c>
      <c r="C36" s="80" t="s">
        <v>330</v>
      </c>
      <c r="D36" s="63" t="s">
        <v>30</v>
      </c>
      <c r="E36" s="63" t="s">
        <v>331</v>
      </c>
      <c r="F36" s="63">
        <v>25</v>
      </c>
      <c r="G36" s="63" t="s">
        <v>332</v>
      </c>
      <c r="H36" s="63">
        <v>1</v>
      </c>
      <c r="I36" s="63">
        <v>1.5</v>
      </c>
      <c r="J36" s="63">
        <f>H36*I36</f>
        <v>1.5</v>
      </c>
      <c r="K36" s="63" t="s">
        <v>92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</row>
    <row r="37" spans="1:1137" ht="15.75" customHeight="1">
      <c r="A37" s="63" t="s">
        <v>382</v>
      </c>
      <c r="B37" s="74" t="s">
        <v>383</v>
      </c>
      <c r="C37" s="80" t="s">
        <v>123</v>
      </c>
      <c r="D37" s="63" t="s">
        <v>30</v>
      </c>
      <c r="E37" s="63" t="s">
        <v>63</v>
      </c>
      <c r="F37" s="63">
        <v>69</v>
      </c>
      <c r="G37" s="63" t="s">
        <v>384</v>
      </c>
      <c r="H37" s="63">
        <v>3</v>
      </c>
      <c r="I37" s="63">
        <v>1</v>
      </c>
      <c r="J37" s="63">
        <f>H37*I37</f>
        <v>3</v>
      </c>
      <c r="K37" s="63" t="s">
        <v>79</v>
      </c>
      <c r="L37" s="63" t="s">
        <v>93</v>
      </c>
      <c r="M37" s="63" t="s">
        <v>60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</row>
    <row r="38" spans="1:1137" s="58" customFormat="1" ht="15.75" customHeight="1">
      <c r="A38" s="63" t="s">
        <v>394</v>
      </c>
      <c r="B38" s="74" t="s">
        <v>395</v>
      </c>
      <c r="C38" s="80" t="s">
        <v>396</v>
      </c>
      <c r="D38" s="63" t="s">
        <v>30</v>
      </c>
      <c r="E38" s="63" t="s">
        <v>397</v>
      </c>
      <c r="F38" s="63">
        <v>56</v>
      </c>
      <c r="G38" s="63" t="s">
        <v>398</v>
      </c>
      <c r="H38" s="63">
        <v>2</v>
      </c>
      <c r="I38" s="63">
        <v>3</v>
      </c>
      <c r="J38" s="63">
        <f>H38*I38</f>
        <v>6</v>
      </c>
      <c r="K38" s="63" t="s">
        <v>79</v>
      </c>
      <c r="L38" s="63" t="s">
        <v>92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</row>
    <row r="39" spans="1:1137" s="59" customFormat="1">
      <c r="A39" s="63" t="s">
        <v>149</v>
      </c>
      <c r="B39" s="74" t="s">
        <v>150</v>
      </c>
      <c r="C39" s="80" t="s">
        <v>146</v>
      </c>
      <c r="D39" s="64">
        <v>45973</v>
      </c>
      <c r="E39" s="63" t="s">
        <v>83</v>
      </c>
      <c r="F39" s="63">
        <v>121</v>
      </c>
      <c r="G39" s="63" t="s">
        <v>151</v>
      </c>
      <c r="H39" s="63">
        <v>2</v>
      </c>
      <c r="I39" s="63">
        <v>1</v>
      </c>
      <c r="J39" s="63">
        <f>H39*I39</f>
        <v>2</v>
      </c>
      <c r="K39" s="63" t="s">
        <v>60</v>
      </c>
      <c r="L39" s="63" t="s">
        <v>120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</row>
    <row r="40" spans="1:1137" s="59" customFormat="1">
      <c r="A40" s="63" t="s">
        <v>176</v>
      </c>
      <c r="B40" s="74" t="s">
        <v>177</v>
      </c>
      <c r="C40" s="80" t="s">
        <v>175</v>
      </c>
      <c r="D40" s="64">
        <v>45973</v>
      </c>
      <c r="E40" s="63" t="s">
        <v>178</v>
      </c>
      <c r="F40" s="63">
        <v>65</v>
      </c>
      <c r="G40" s="63" t="s">
        <v>140</v>
      </c>
      <c r="H40" s="63">
        <v>2</v>
      </c>
      <c r="I40" s="63">
        <v>1.5</v>
      </c>
      <c r="J40" s="63">
        <f>H40*I40</f>
        <v>3</v>
      </c>
      <c r="K40" s="63" t="s">
        <v>59</v>
      </c>
      <c r="L40" s="63" t="s">
        <v>66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</row>
    <row r="41" spans="1:1137" s="58" customFormat="1" ht="15.75" customHeight="1">
      <c r="A41" s="63" t="s">
        <v>360</v>
      </c>
      <c r="B41" s="74" t="s">
        <v>361</v>
      </c>
      <c r="C41" s="80" t="s">
        <v>362</v>
      </c>
      <c r="D41" s="64">
        <v>45973</v>
      </c>
      <c r="E41" s="63" t="s">
        <v>101</v>
      </c>
      <c r="F41" s="63">
        <v>4</v>
      </c>
      <c r="G41" s="63" t="s">
        <v>319</v>
      </c>
      <c r="H41" s="63">
        <v>1</v>
      </c>
      <c r="I41" s="63">
        <v>2</v>
      </c>
      <c r="J41" s="63">
        <f>H41*I41</f>
        <v>2</v>
      </c>
      <c r="K41" s="63" t="s">
        <v>91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</row>
    <row r="42" spans="1:1137" s="58" customFormat="1" ht="15.75" customHeight="1">
      <c r="A42" s="63" t="s">
        <v>409</v>
      </c>
      <c r="B42" s="74" t="s">
        <v>410</v>
      </c>
      <c r="C42" s="80" t="s">
        <v>116</v>
      </c>
      <c r="D42" s="64">
        <v>45973</v>
      </c>
      <c r="E42" s="63" t="s">
        <v>83</v>
      </c>
      <c r="F42" s="63"/>
      <c r="G42" s="63" t="s">
        <v>232</v>
      </c>
      <c r="H42" s="63">
        <v>1</v>
      </c>
      <c r="I42" s="63">
        <v>1</v>
      </c>
      <c r="J42" s="63">
        <v>1</v>
      </c>
      <c r="K42" s="63" t="s">
        <v>92</v>
      </c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</row>
    <row r="43" spans="1:1137" s="58" customFormat="1" ht="15.75" customHeight="1">
      <c r="A43" s="63" t="s">
        <v>39</v>
      </c>
      <c r="B43" s="74" t="s">
        <v>40</v>
      </c>
      <c r="C43" s="80" t="s">
        <v>41</v>
      </c>
      <c r="D43" s="64" t="s">
        <v>42</v>
      </c>
      <c r="E43" s="63" t="s">
        <v>38</v>
      </c>
      <c r="F43" s="63"/>
      <c r="G43" s="63"/>
      <c r="H43" s="63">
        <v>0</v>
      </c>
      <c r="I43" s="63">
        <v>0</v>
      </c>
      <c r="J43" s="63">
        <f>H43*I43</f>
        <v>0</v>
      </c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</row>
    <row r="44" spans="1:1137" ht="15.75" customHeight="1">
      <c r="A44" s="63" t="s">
        <v>43</v>
      </c>
      <c r="B44" s="74" t="s">
        <v>44</v>
      </c>
      <c r="C44" s="80" t="s">
        <v>45</v>
      </c>
      <c r="D44" s="64" t="s">
        <v>42</v>
      </c>
      <c r="E44" s="63" t="s">
        <v>38</v>
      </c>
      <c r="F44" s="63"/>
      <c r="G44" s="63"/>
      <c r="H44" s="63">
        <v>0</v>
      </c>
      <c r="I44" s="63">
        <v>0</v>
      </c>
      <c r="J44" s="63">
        <f>H44*I44</f>
        <v>0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</row>
    <row r="45" spans="1:1137" s="58" customFormat="1" ht="15.75" customHeight="1">
      <c r="A45" s="63" t="s">
        <v>46</v>
      </c>
      <c r="B45" s="74" t="s">
        <v>47</v>
      </c>
      <c r="C45" s="80" t="s">
        <v>48</v>
      </c>
      <c r="D45" s="64" t="s">
        <v>42</v>
      </c>
      <c r="E45" s="63" t="s">
        <v>38</v>
      </c>
      <c r="F45" s="63"/>
      <c r="G45" s="63"/>
      <c r="H45" s="63">
        <v>0</v>
      </c>
      <c r="I45" s="63">
        <v>0</v>
      </c>
      <c r="J45" s="63">
        <f>H45*I45</f>
        <v>0</v>
      </c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</row>
    <row r="46" spans="1:1137" ht="15.75" customHeight="1">
      <c r="A46" s="63" t="s">
        <v>74</v>
      </c>
      <c r="B46" s="74" t="s">
        <v>75</v>
      </c>
      <c r="C46" s="80" t="s">
        <v>76</v>
      </c>
      <c r="D46" s="65" t="s">
        <v>42</v>
      </c>
      <c r="E46" s="63" t="s">
        <v>77</v>
      </c>
      <c r="F46" s="63">
        <v>125</v>
      </c>
      <c r="G46" s="63" t="s">
        <v>78</v>
      </c>
      <c r="H46" s="63">
        <v>4</v>
      </c>
      <c r="I46" s="63">
        <v>2.5</v>
      </c>
      <c r="J46" s="63">
        <f>H46*I46</f>
        <v>10</v>
      </c>
      <c r="K46" s="63" t="s">
        <v>59</v>
      </c>
      <c r="L46" s="63" t="s">
        <v>66</v>
      </c>
      <c r="M46" s="63" t="s">
        <v>69</v>
      </c>
      <c r="N46" s="63" t="s">
        <v>79</v>
      </c>
      <c r="O46" s="63"/>
      <c r="P46" s="63"/>
      <c r="Q46" s="63"/>
      <c r="R46" s="63"/>
      <c r="S46" s="63"/>
      <c r="T46" s="63"/>
      <c r="U46" s="63"/>
      <c r="V46" s="63"/>
      <c r="W46" s="63"/>
      <c r="X46" s="63"/>
    </row>
    <row r="47" spans="1:1137" ht="15.75" customHeight="1">
      <c r="A47" s="63" t="s">
        <v>130</v>
      </c>
      <c r="B47" s="74" t="s">
        <v>131</v>
      </c>
      <c r="C47" s="80" t="s">
        <v>127</v>
      </c>
      <c r="D47" s="63" t="s">
        <v>42</v>
      </c>
      <c r="E47" s="63" t="s">
        <v>132</v>
      </c>
      <c r="F47" s="63">
        <v>85</v>
      </c>
      <c r="G47" s="66" t="s">
        <v>133</v>
      </c>
      <c r="H47" s="63">
        <v>4</v>
      </c>
      <c r="I47" s="63">
        <v>2</v>
      </c>
      <c r="J47" s="63">
        <f>H47*I47</f>
        <v>8</v>
      </c>
      <c r="K47" s="63" t="s">
        <v>60</v>
      </c>
      <c r="L47" s="63" t="s">
        <v>73</v>
      </c>
      <c r="M47" s="63" t="s">
        <v>120</v>
      </c>
      <c r="N47" s="63" t="s">
        <v>70</v>
      </c>
      <c r="O47" s="63"/>
      <c r="P47" s="63"/>
      <c r="Q47" s="63"/>
      <c r="R47" s="63"/>
      <c r="S47" s="63"/>
      <c r="T47" s="63"/>
      <c r="U47" s="63"/>
      <c r="V47" s="63"/>
      <c r="W47" s="63"/>
      <c r="X47" s="63"/>
    </row>
    <row r="48" spans="1:1137" s="59" customFormat="1" ht="15" customHeight="1">
      <c r="A48" s="63" t="s">
        <v>144</v>
      </c>
      <c r="B48" s="74" t="s">
        <v>145</v>
      </c>
      <c r="C48" s="80" t="s">
        <v>146</v>
      </c>
      <c r="D48" s="63" t="s">
        <v>42</v>
      </c>
      <c r="E48" s="63" t="s">
        <v>147</v>
      </c>
      <c r="F48" s="63">
        <v>38</v>
      </c>
      <c r="G48" s="63" t="s">
        <v>148</v>
      </c>
      <c r="H48" s="63">
        <v>2</v>
      </c>
      <c r="I48" s="63">
        <v>2</v>
      </c>
      <c r="J48" s="63">
        <f>H48*I48</f>
        <v>4</v>
      </c>
      <c r="K48" s="63" t="s">
        <v>65</v>
      </c>
      <c r="L48" s="63" t="s">
        <v>90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</row>
    <row r="49" spans="1:1137" s="59" customFormat="1" ht="15.75" customHeight="1">
      <c r="A49" s="63" t="s">
        <v>152</v>
      </c>
      <c r="B49" s="74" t="s">
        <v>153</v>
      </c>
      <c r="C49" s="80" t="s">
        <v>146</v>
      </c>
      <c r="D49" s="63" t="s">
        <v>42</v>
      </c>
      <c r="E49" s="63" t="s">
        <v>53</v>
      </c>
      <c r="F49" s="63">
        <v>142</v>
      </c>
      <c r="G49" s="63" t="s">
        <v>154</v>
      </c>
      <c r="H49" s="63">
        <v>3</v>
      </c>
      <c r="I49" s="63">
        <v>1</v>
      </c>
      <c r="J49" s="63">
        <f>H49*I49</f>
        <v>3</v>
      </c>
      <c r="K49" s="63" t="s">
        <v>60</v>
      </c>
      <c r="L49" s="63" t="s">
        <v>61</v>
      </c>
      <c r="M49" s="63" t="s">
        <v>92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</row>
    <row r="50" spans="1:1137" s="59" customFormat="1" ht="15.75" customHeight="1">
      <c r="A50" s="95" t="s">
        <v>158</v>
      </c>
      <c r="B50" s="74" t="s">
        <v>159</v>
      </c>
      <c r="C50" s="80" t="s">
        <v>450</v>
      </c>
      <c r="D50" s="63" t="s">
        <v>42</v>
      </c>
      <c r="E50" s="63" t="s">
        <v>212</v>
      </c>
      <c r="F50" s="63">
        <v>177</v>
      </c>
      <c r="G50" s="63" t="s">
        <v>449</v>
      </c>
      <c r="H50" s="63">
        <v>3</v>
      </c>
      <c r="I50" s="63">
        <v>1.5</v>
      </c>
      <c r="J50" s="63">
        <f>H50*I50</f>
        <v>4.5</v>
      </c>
      <c r="K50" s="63" t="s">
        <v>73</v>
      </c>
      <c r="L50" s="63" t="s">
        <v>70</v>
      </c>
      <c r="M50" s="63" t="s">
        <v>93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</row>
    <row r="51" spans="1:1137" s="59" customFormat="1" ht="15.75" customHeight="1">
      <c r="A51" s="63" t="s">
        <v>179</v>
      </c>
      <c r="B51" s="74" t="s">
        <v>180</v>
      </c>
      <c r="C51" s="80" t="s">
        <v>181</v>
      </c>
      <c r="D51" s="63" t="s">
        <v>42</v>
      </c>
      <c r="E51" s="63" t="s">
        <v>97</v>
      </c>
      <c r="F51" s="63">
        <v>97</v>
      </c>
      <c r="G51" s="63" t="s">
        <v>182</v>
      </c>
      <c r="H51" s="63">
        <v>4</v>
      </c>
      <c r="I51" s="63">
        <v>2</v>
      </c>
      <c r="J51" s="63">
        <f>H51*I51</f>
        <v>8</v>
      </c>
      <c r="K51" s="63" t="s">
        <v>66</v>
      </c>
      <c r="L51" s="63" t="s">
        <v>59</v>
      </c>
      <c r="M51" s="63" t="s">
        <v>70</v>
      </c>
      <c r="N51" s="63" t="s">
        <v>73</v>
      </c>
      <c r="O51" s="63"/>
      <c r="P51" s="63"/>
      <c r="Q51" s="63"/>
      <c r="R51" s="63"/>
      <c r="S51" s="63"/>
      <c r="T51" s="63"/>
      <c r="U51" s="63"/>
      <c r="V51" s="63"/>
      <c r="W51" s="63"/>
      <c r="X51" s="63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</row>
    <row r="52" spans="1:1137" s="59" customFormat="1" ht="15.75" customHeight="1">
      <c r="A52" s="67" t="s">
        <v>228</v>
      </c>
      <c r="B52" s="75" t="s">
        <v>229</v>
      </c>
      <c r="C52" s="81" t="s">
        <v>230</v>
      </c>
      <c r="D52" s="67" t="s">
        <v>42</v>
      </c>
      <c r="E52" s="67" t="s">
        <v>231</v>
      </c>
      <c r="F52" s="67">
        <v>4</v>
      </c>
      <c r="G52" s="67" t="s">
        <v>232</v>
      </c>
      <c r="H52" s="63">
        <v>1</v>
      </c>
      <c r="I52" s="63">
        <v>1</v>
      </c>
      <c r="J52" s="63">
        <f>H52*I52</f>
        <v>1</v>
      </c>
      <c r="K52" s="63" t="s">
        <v>91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</row>
    <row r="53" spans="1:1137" s="59" customFormat="1" ht="15.75" customHeight="1">
      <c r="A53" s="67" t="s">
        <v>233</v>
      </c>
      <c r="B53" s="75" t="s">
        <v>234</v>
      </c>
      <c r="C53" s="81" t="s">
        <v>230</v>
      </c>
      <c r="D53" s="67" t="s">
        <v>42</v>
      </c>
      <c r="E53" s="67" t="s">
        <v>212</v>
      </c>
      <c r="F53" s="67" t="s">
        <v>235</v>
      </c>
      <c r="G53" s="67" t="s">
        <v>236</v>
      </c>
      <c r="H53" s="63">
        <v>2</v>
      </c>
      <c r="I53" s="63">
        <v>2</v>
      </c>
      <c r="J53" s="63">
        <f>H53*I53</f>
        <v>4</v>
      </c>
      <c r="K53" s="63" t="s">
        <v>65</v>
      </c>
      <c r="L53" s="63" t="s">
        <v>61</v>
      </c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</row>
    <row r="54" spans="1:1137" s="58" customFormat="1" ht="15.75" customHeight="1">
      <c r="A54" s="63" t="s">
        <v>275</v>
      </c>
      <c r="B54" s="74" t="s">
        <v>276</v>
      </c>
      <c r="C54" s="80" t="s">
        <v>277</v>
      </c>
      <c r="D54" s="63" t="s">
        <v>42</v>
      </c>
      <c r="E54" s="63" t="s">
        <v>278</v>
      </c>
      <c r="F54" s="63">
        <v>30</v>
      </c>
      <c r="G54" s="63" t="s">
        <v>279</v>
      </c>
      <c r="H54" s="63">
        <v>1</v>
      </c>
      <c r="I54" s="63">
        <v>2</v>
      </c>
      <c r="J54" s="63">
        <f>H54*I54</f>
        <v>2</v>
      </c>
      <c r="K54" s="63" t="s">
        <v>69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</row>
    <row r="55" spans="1:1137" s="58" customFormat="1" ht="15.75" customHeight="1">
      <c r="A55" s="95" t="s">
        <v>280</v>
      </c>
      <c r="B55" s="74" t="s">
        <v>281</v>
      </c>
      <c r="C55" s="80" t="s">
        <v>160</v>
      </c>
      <c r="D55" s="63" t="s">
        <v>42</v>
      </c>
      <c r="E55" s="63" t="s">
        <v>402</v>
      </c>
      <c r="F55" s="63">
        <v>86</v>
      </c>
      <c r="G55" s="95" t="s">
        <v>451</v>
      </c>
      <c r="H55" s="63">
        <v>3</v>
      </c>
      <c r="I55" s="63">
        <v>2</v>
      </c>
      <c r="J55" s="63">
        <f>H55*I55</f>
        <v>6</v>
      </c>
      <c r="K55" s="63" t="s">
        <v>65</v>
      </c>
      <c r="L55" s="63" t="s">
        <v>61</v>
      </c>
      <c r="M55" s="63" t="s">
        <v>79</v>
      </c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</row>
    <row r="56" spans="1:1137" s="58" customFormat="1" ht="15.75" customHeight="1">
      <c r="A56" s="63" t="s">
        <v>316</v>
      </c>
      <c r="B56" s="74" t="s">
        <v>317</v>
      </c>
      <c r="C56" s="80" t="s">
        <v>313</v>
      </c>
      <c r="D56" s="63" t="s">
        <v>42</v>
      </c>
      <c r="E56" s="63" t="s">
        <v>318</v>
      </c>
      <c r="F56" s="63">
        <v>23</v>
      </c>
      <c r="G56" s="63" t="s">
        <v>319</v>
      </c>
      <c r="H56" s="63">
        <v>1</v>
      </c>
      <c r="I56" s="63">
        <v>1</v>
      </c>
      <c r="J56" s="63">
        <f>H56*I56</f>
        <v>1</v>
      </c>
      <c r="K56" s="63" t="s">
        <v>73</v>
      </c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</row>
    <row r="57" spans="1:1137" s="58" customFormat="1" ht="15.75" customHeight="1">
      <c r="A57" s="63" t="s">
        <v>333</v>
      </c>
      <c r="B57" s="74" t="s">
        <v>334</v>
      </c>
      <c r="C57" s="80" t="s">
        <v>330</v>
      </c>
      <c r="D57" s="63" t="s">
        <v>42</v>
      </c>
      <c r="E57" s="63" t="s">
        <v>335</v>
      </c>
      <c r="F57" s="63">
        <v>17</v>
      </c>
      <c r="G57" s="63" t="s">
        <v>336</v>
      </c>
      <c r="H57" s="63">
        <v>1</v>
      </c>
      <c r="I57" s="63">
        <v>1.5</v>
      </c>
      <c r="J57" s="63">
        <f>H57*I57</f>
        <v>1.5</v>
      </c>
      <c r="K57" s="63" t="s">
        <v>92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</row>
    <row r="58" spans="1:1137" s="59" customFormat="1" ht="15" customHeight="1">
      <c r="A58" s="63" t="s">
        <v>370</v>
      </c>
      <c r="B58" s="74" t="s">
        <v>371</v>
      </c>
      <c r="C58" s="80" t="s">
        <v>372</v>
      </c>
      <c r="D58" s="63" t="s">
        <v>42</v>
      </c>
      <c r="E58" s="63" t="s">
        <v>212</v>
      </c>
      <c r="F58" s="63">
        <v>53</v>
      </c>
      <c r="G58" s="63" t="s">
        <v>373</v>
      </c>
      <c r="H58" s="63">
        <v>3</v>
      </c>
      <c r="I58" s="63">
        <v>2</v>
      </c>
      <c r="J58" s="63">
        <f>H58*I58</f>
        <v>6</v>
      </c>
      <c r="K58" s="63" t="s">
        <v>90</v>
      </c>
      <c r="L58" s="63" t="s">
        <v>69</v>
      </c>
      <c r="M58" s="63" t="s">
        <v>79</v>
      </c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</row>
    <row r="59" spans="1:1137" s="59" customFormat="1" ht="15.75" customHeight="1">
      <c r="A59" s="63" t="s">
        <v>374</v>
      </c>
      <c r="B59" s="74" t="s">
        <v>375</v>
      </c>
      <c r="C59" s="80" t="s">
        <v>372</v>
      </c>
      <c r="D59" s="63" t="s">
        <v>42</v>
      </c>
      <c r="E59" s="63" t="s">
        <v>221</v>
      </c>
      <c r="F59" s="63">
        <v>50</v>
      </c>
      <c r="G59" s="63" t="s">
        <v>376</v>
      </c>
      <c r="H59" s="63">
        <v>2</v>
      </c>
      <c r="I59" s="63">
        <v>2</v>
      </c>
      <c r="J59" s="63">
        <f>H59*I59</f>
        <v>4</v>
      </c>
      <c r="K59" s="63" t="s">
        <v>120</v>
      </c>
      <c r="L59" s="63" t="s">
        <v>66</v>
      </c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</row>
    <row r="60" spans="1:1137" s="59" customFormat="1" ht="15.75" customHeight="1">
      <c r="A60" s="63" t="s">
        <v>85</v>
      </c>
      <c r="B60" s="74" t="s">
        <v>86</v>
      </c>
      <c r="C60" s="80" t="s">
        <v>87</v>
      </c>
      <c r="D60" s="63" t="s">
        <v>88</v>
      </c>
      <c r="E60" s="63" t="s">
        <v>77</v>
      </c>
      <c r="F60" s="63">
        <v>296</v>
      </c>
      <c r="G60" s="63" t="s">
        <v>89</v>
      </c>
      <c r="H60" s="63">
        <v>9</v>
      </c>
      <c r="I60" s="63">
        <v>2.5</v>
      </c>
      <c r="J60" s="63">
        <f>H60*I60</f>
        <v>22.5</v>
      </c>
      <c r="K60" s="63" t="s">
        <v>66</v>
      </c>
      <c r="L60" s="63" t="s">
        <v>60</v>
      </c>
      <c r="M60" s="63" t="s">
        <v>61</v>
      </c>
      <c r="N60" s="63" t="s">
        <v>73</v>
      </c>
      <c r="O60" s="63" t="s">
        <v>90</v>
      </c>
      <c r="P60" s="63" t="s">
        <v>69</v>
      </c>
      <c r="Q60" s="63" t="s">
        <v>91</v>
      </c>
      <c r="R60" s="63" t="s">
        <v>92</v>
      </c>
      <c r="S60" s="63" t="s">
        <v>93</v>
      </c>
      <c r="T60" s="63"/>
      <c r="U60" s="63"/>
      <c r="V60" s="63"/>
      <c r="W60" s="63"/>
      <c r="X60" s="63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</row>
    <row r="61" spans="1:1137" s="59" customFormat="1" ht="15.75" customHeight="1">
      <c r="A61" s="63" t="s">
        <v>125</v>
      </c>
      <c r="B61" s="74" t="s">
        <v>126</v>
      </c>
      <c r="C61" s="80" t="s">
        <v>127</v>
      </c>
      <c r="D61" s="63" t="s">
        <v>88</v>
      </c>
      <c r="E61" s="63" t="s">
        <v>128</v>
      </c>
      <c r="F61" s="63">
        <v>197</v>
      </c>
      <c r="G61" s="63" t="s">
        <v>129</v>
      </c>
      <c r="H61" s="63">
        <v>4</v>
      </c>
      <c r="I61" s="63">
        <v>3</v>
      </c>
      <c r="J61" s="63">
        <f>H61*I61</f>
        <v>12</v>
      </c>
      <c r="K61" s="63" t="s">
        <v>65</v>
      </c>
      <c r="L61" s="63" t="s">
        <v>120</v>
      </c>
      <c r="M61" s="63" t="s">
        <v>70</v>
      </c>
      <c r="N61" s="63" t="s">
        <v>79</v>
      </c>
      <c r="O61" s="63"/>
      <c r="P61" s="63"/>
      <c r="Q61" s="63"/>
      <c r="R61" s="63"/>
      <c r="S61" s="63"/>
      <c r="T61" s="63"/>
      <c r="U61" s="63"/>
      <c r="V61" s="63"/>
      <c r="W61" s="63"/>
      <c r="X61" s="63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</row>
    <row r="62" spans="1:1137" s="59" customFormat="1" ht="15.75" customHeight="1">
      <c r="A62" s="63" t="s">
        <v>164</v>
      </c>
      <c r="B62" s="74" t="s">
        <v>165</v>
      </c>
      <c r="C62" s="80" t="s">
        <v>166</v>
      </c>
      <c r="D62" s="63" t="s">
        <v>88</v>
      </c>
      <c r="E62" s="63" t="s">
        <v>167</v>
      </c>
      <c r="F62" s="63">
        <v>42</v>
      </c>
      <c r="G62" s="63" t="s">
        <v>168</v>
      </c>
      <c r="H62" s="63">
        <v>2</v>
      </c>
      <c r="I62" s="63">
        <v>1</v>
      </c>
      <c r="J62" s="63">
        <f>H62*I62</f>
        <v>2</v>
      </c>
      <c r="K62" s="63" t="s">
        <v>91</v>
      </c>
      <c r="L62" s="63" t="s">
        <v>120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</row>
    <row r="63" spans="1:1137" s="59" customFormat="1" ht="15" customHeight="1">
      <c r="A63" s="63" t="s">
        <v>169</v>
      </c>
      <c r="B63" s="74" t="s">
        <v>170</v>
      </c>
      <c r="C63" s="80" t="s">
        <v>166</v>
      </c>
      <c r="D63" s="63" t="s">
        <v>88</v>
      </c>
      <c r="E63" s="63" t="s">
        <v>171</v>
      </c>
      <c r="F63" s="63">
        <v>124</v>
      </c>
      <c r="G63" s="63" t="s">
        <v>140</v>
      </c>
      <c r="H63" s="63">
        <v>4</v>
      </c>
      <c r="I63" s="63">
        <v>1</v>
      </c>
      <c r="J63" s="63">
        <f>H63*I63</f>
        <v>4</v>
      </c>
      <c r="K63" s="63" t="s">
        <v>59</v>
      </c>
      <c r="L63" s="63" t="s">
        <v>172</v>
      </c>
      <c r="M63" s="63" t="s">
        <v>90</v>
      </c>
      <c r="N63" s="63" t="s">
        <v>69</v>
      </c>
      <c r="O63" s="63"/>
      <c r="P63" s="63"/>
      <c r="Q63" s="63"/>
      <c r="R63" s="63"/>
      <c r="S63" s="63"/>
      <c r="T63" s="63"/>
      <c r="U63" s="63"/>
      <c r="V63" s="63"/>
      <c r="W63" s="63"/>
      <c r="X63" s="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</row>
    <row r="64" spans="1:1137" s="59" customFormat="1" ht="15.75" customHeight="1">
      <c r="A64" s="67" t="s">
        <v>241</v>
      </c>
      <c r="B64" s="75" t="s">
        <v>242</v>
      </c>
      <c r="C64" s="81" t="s">
        <v>216</v>
      </c>
      <c r="D64" s="67" t="s">
        <v>88</v>
      </c>
      <c r="E64" s="67" t="s">
        <v>178</v>
      </c>
      <c r="F64" s="67" t="s">
        <v>243</v>
      </c>
      <c r="G64" s="67" t="s">
        <v>244</v>
      </c>
      <c r="H64" s="63">
        <v>1</v>
      </c>
      <c r="I64" s="63">
        <v>1.5</v>
      </c>
      <c r="J64" s="63">
        <f>H64*I64</f>
        <v>1.5</v>
      </c>
      <c r="K64" s="63" t="s">
        <v>79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</row>
    <row r="65" spans="1:1137" s="59" customFormat="1" ht="15.75" customHeight="1">
      <c r="A65" s="67" t="s">
        <v>245</v>
      </c>
      <c r="B65" s="75" t="s">
        <v>246</v>
      </c>
      <c r="C65" s="81" t="s">
        <v>230</v>
      </c>
      <c r="D65" s="67" t="s">
        <v>88</v>
      </c>
      <c r="E65" s="67" t="s">
        <v>132</v>
      </c>
      <c r="F65" s="67" t="s">
        <v>247</v>
      </c>
      <c r="G65" s="67" t="s">
        <v>248</v>
      </c>
      <c r="H65" s="63">
        <v>1</v>
      </c>
      <c r="I65" s="63">
        <v>2</v>
      </c>
      <c r="J65" s="63">
        <f>H65*I65</f>
        <v>2</v>
      </c>
      <c r="K65" s="63" t="s">
        <v>91</v>
      </c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</row>
    <row r="66" spans="1:1137" s="59" customFormat="1" ht="15.75" customHeight="1">
      <c r="A66" s="63" t="s">
        <v>287</v>
      </c>
      <c r="B66" s="74" t="s">
        <v>288</v>
      </c>
      <c r="C66" s="80" t="s">
        <v>289</v>
      </c>
      <c r="D66" s="63" t="s">
        <v>88</v>
      </c>
      <c r="E66" s="63" t="s">
        <v>101</v>
      </c>
      <c r="F66" s="63">
        <v>80</v>
      </c>
      <c r="G66" s="63" t="s">
        <v>290</v>
      </c>
      <c r="H66" s="63">
        <v>2</v>
      </c>
      <c r="I66" s="63">
        <v>2</v>
      </c>
      <c r="J66" s="63">
        <f>H66*I66</f>
        <v>4</v>
      </c>
      <c r="K66" s="63" t="s">
        <v>61</v>
      </c>
      <c r="L66" s="63" t="s">
        <v>70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</row>
    <row r="67" spans="1:1137" s="58" customFormat="1" ht="15.75" customHeight="1">
      <c r="A67" s="63" t="s">
        <v>291</v>
      </c>
      <c r="B67" s="74" t="s">
        <v>292</v>
      </c>
      <c r="C67" s="80" t="s">
        <v>289</v>
      </c>
      <c r="D67" s="63" t="s">
        <v>88</v>
      </c>
      <c r="E67" s="63" t="s">
        <v>221</v>
      </c>
      <c r="F67" s="63">
        <v>50</v>
      </c>
      <c r="G67" s="63" t="s">
        <v>293</v>
      </c>
      <c r="H67" s="63">
        <v>2</v>
      </c>
      <c r="I67" s="63">
        <v>2</v>
      </c>
      <c r="J67" s="63">
        <f>H67*I67</f>
        <v>4</v>
      </c>
      <c r="K67" s="63" t="s">
        <v>61</v>
      </c>
      <c r="L67" s="63" t="s">
        <v>90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  <c r="AQD67"/>
      <c r="AQE67"/>
      <c r="AQF67"/>
      <c r="AQG67"/>
      <c r="AQH67"/>
      <c r="AQI67"/>
      <c r="AQJ67"/>
      <c r="AQK67"/>
      <c r="AQL67"/>
      <c r="AQM67"/>
      <c r="AQN67"/>
      <c r="AQO67"/>
      <c r="AQP67"/>
      <c r="AQQ67"/>
      <c r="AQR67"/>
      <c r="AQS67"/>
    </row>
    <row r="68" spans="1:1137" s="58" customFormat="1" ht="15.75" customHeight="1">
      <c r="A68" s="63" t="s">
        <v>326</v>
      </c>
      <c r="B68" s="74" t="s">
        <v>327</v>
      </c>
      <c r="C68" s="80" t="s">
        <v>322</v>
      </c>
      <c r="D68" s="63" t="s">
        <v>88</v>
      </c>
      <c r="E68" s="71" t="s">
        <v>224</v>
      </c>
      <c r="F68" s="63">
        <v>3</v>
      </c>
      <c r="G68" s="63" t="s">
        <v>302</v>
      </c>
      <c r="H68" s="63">
        <v>1</v>
      </c>
      <c r="I68" s="63">
        <v>2</v>
      </c>
      <c r="J68" s="63">
        <f>H68*I68</f>
        <v>2</v>
      </c>
      <c r="K68" s="63" t="s">
        <v>65</v>
      </c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</row>
    <row r="69" spans="1:1137" s="58" customFormat="1" ht="15.75" customHeight="1">
      <c r="A69" s="63" t="s">
        <v>352</v>
      </c>
      <c r="B69" s="74" t="s">
        <v>353</v>
      </c>
      <c r="C69" s="80" t="s">
        <v>349</v>
      </c>
      <c r="D69" s="63" t="s">
        <v>88</v>
      </c>
      <c r="E69" s="63" t="s">
        <v>354</v>
      </c>
      <c r="F69" s="63">
        <v>25</v>
      </c>
      <c r="G69" s="63" t="s">
        <v>355</v>
      </c>
      <c r="H69" s="63">
        <v>1</v>
      </c>
      <c r="I69" s="63">
        <v>2</v>
      </c>
      <c r="J69" s="63">
        <f>H69*I69</f>
        <v>2</v>
      </c>
      <c r="K69" s="63" t="s">
        <v>69</v>
      </c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</row>
    <row r="70" spans="1:1137" ht="15.75" customHeight="1">
      <c r="A70" s="63" t="s">
        <v>356</v>
      </c>
      <c r="B70" s="74" t="s">
        <v>357</v>
      </c>
      <c r="C70" s="80" t="s">
        <v>349</v>
      </c>
      <c r="D70" s="63" t="s">
        <v>88</v>
      </c>
      <c r="E70" s="63" t="s">
        <v>358</v>
      </c>
      <c r="F70" s="63">
        <v>3</v>
      </c>
      <c r="G70" s="63" t="s">
        <v>359</v>
      </c>
      <c r="H70" s="63">
        <v>1</v>
      </c>
      <c r="I70" s="63">
        <v>3</v>
      </c>
      <c r="J70" s="63">
        <f>H70*I70</f>
        <v>3</v>
      </c>
      <c r="K70" s="63" t="s">
        <v>59</v>
      </c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</row>
    <row r="71" spans="1:1137" ht="15.75" customHeight="1">
      <c r="A71" s="63" t="s">
        <v>404</v>
      </c>
      <c r="B71" s="74" t="s">
        <v>405</v>
      </c>
      <c r="C71" s="80" t="s">
        <v>406</v>
      </c>
      <c r="D71" s="63" t="s">
        <v>88</v>
      </c>
      <c r="E71" s="63" t="s">
        <v>407</v>
      </c>
      <c r="F71" s="63">
        <v>70</v>
      </c>
      <c r="G71" s="63" t="s">
        <v>408</v>
      </c>
      <c r="H71" s="63">
        <v>2</v>
      </c>
      <c r="I71" s="63">
        <v>3</v>
      </c>
      <c r="J71" s="63">
        <f>H71*I71</f>
        <v>6</v>
      </c>
      <c r="K71" s="63" t="s">
        <v>59</v>
      </c>
      <c r="L71" s="63" t="s">
        <v>73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</row>
    <row r="72" spans="1:1137" s="58" customFormat="1" ht="15.75" customHeight="1">
      <c r="A72" s="63" t="s">
        <v>183</v>
      </c>
      <c r="B72" s="74" t="s">
        <v>184</v>
      </c>
      <c r="C72" s="80" t="s">
        <v>185</v>
      </c>
      <c r="D72" s="64">
        <v>45974</v>
      </c>
      <c r="E72" s="63" t="s">
        <v>38</v>
      </c>
      <c r="F72" s="63"/>
      <c r="G72" s="63" t="s">
        <v>186</v>
      </c>
      <c r="H72" s="63">
        <v>2</v>
      </c>
      <c r="I72" s="63">
        <v>1</v>
      </c>
      <c r="J72" s="63">
        <f>H72*I72</f>
        <v>2</v>
      </c>
      <c r="K72" s="63" t="s">
        <v>61</v>
      </c>
      <c r="L72" s="63" t="s">
        <v>90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  <c r="ANH72"/>
      <c r="ANI72"/>
      <c r="ANJ72"/>
      <c r="ANK72"/>
      <c r="ANL72"/>
      <c r="ANM72"/>
      <c r="ANN72"/>
      <c r="ANO72"/>
      <c r="ANP72"/>
      <c r="ANQ72"/>
      <c r="ANR72"/>
      <c r="ANS72"/>
      <c r="ANT72"/>
      <c r="ANU72"/>
      <c r="ANV72"/>
      <c r="ANW72"/>
      <c r="ANX72"/>
      <c r="ANY72"/>
      <c r="ANZ72"/>
      <c r="AOA72"/>
      <c r="AOB72"/>
      <c r="AOC72"/>
      <c r="AOD72"/>
      <c r="AOE72"/>
      <c r="AOF72"/>
      <c r="AOG72"/>
      <c r="AOH72"/>
      <c r="AOI72"/>
      <c r="AOJ72"/>
      <c r="AOK72"/>
      <c r="AOL72"/>
      <c r="AOM72"/>
      <c r="AON72"/>
      <c r="AOO72"/>
      <c r="AOP72"/>
      <c r="AOQ72"/>
      <c r="AOR72"/>
      <c r="AOS72"/>
      <c r="AOT72"/>
      <c r="AOU72"/>
      <c r="AOV72"/>
      <c r="AOW72"/>
      <c r="AOX72"/>
      <c r="AOY72"/>
      <c r="AOZ72"/>
      <c r="APA72"/>
      <c r="APB72"/>
      <c r="APC72"/>
      <c r="APD72"/>
      <c r="APE72"/>
      <c r="APF72"/>
      <c r="APG72"/>
      <c r="APH72"/>
      <c r="API72"/>
      <c r="APJ72"/>
      <c r="APK72"/>
      <c r="APL72"/>
      <c r="APM72"/>
      <c r="APN72"/>
      <c r="APO72"/>
      <c r="APP72"/>
      <c r="APQ72"/>
      <c r="APR72"/>
      <c r="APS72"/>
      <c r="APT72"/>
      <c r="APU72"/>
      <c r="APV72"/>
      <c r="APW72"/>
      <c r="APX72"/>
      <c r="APY72"/>
      <c r="APZ72"/>
      <c r="AQA72"/>
      <c r="AQB72"/>
      <c r="AQC72"/>
      <c r="AQD72"/>
      <c r="AQE72"/>
      <c r="AQF72"/>
      <c r="AQG72"/>
      <c r="AQH72"/>
      <c r="AQI72"/>
      <c r="AQJ72"/>
      <c r="AQK72"/>
      <c r="AQL72"/>
      <c r="AQM72"/>
      <c r="AQN72"/>
      <c r="AQO72"/>
      <c r="AQP72"/>
      <c r="AQQ72"/>
      <c r="AQR72"/>
      <c r="AQS72"/>
    </row>
    <row r="73" spans="1:1137" s="58" customFormat="1" ht="15.75" customHeight="1">
      <c r="A73" s="63" t="s">
        <v>187</v>
      </c>
      <c r="B73" s="74" t="s">
        <v>188</v>
      </c>
      <c r="C73" s="80" t="s">
        <v>185</v>
      </c>
      <c r="D73" s="64">
        <v>45974</v>
      </c>
      <c r="E73" s="63" t="s">
        <v>118</v>
      </c>
      <c r="F73" s="63"/>
      <c r="G73" s="63" t="s">
        <v>189</v>
      </c>
      <c r="H73" s="63">
        <v>2</v>
      </c>
      <c r="I73" s="63">
        <v>2</v>
      </c>
      <c r="J73" s="63">
        <f>H73*I73</f>
        <v>4</v>
      </c>
      <c r="K73" s="63" t="s">
        <v>65</v>
      </c>
      <c r="L73" s="63" t="s">
        <v>91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</row>
    <row r="74" spans="1:1137" s="58" customFormat="1" ht="15.75" customHeight="1">
      <c r="A74" s="63" t="s">
        <v>294</v>
      </c>
      <c r="B74" s="74" t="s">
        <v>295</v>
      </c>
      <c r="C74" s="80" t="s">
        <v>273</v>
      </c>
      <c r="D74" s="64">
        <v>45975</v>
      </c>
      <c r="E74" s="63" t="s">
        <v>212</v>
      </c>
      <c r="F74" s="63"/>
      <c r="G74" s="63" t="s">
        <v>296</v>
      </c>
      <c r="H74" s="63">
        <v>1</v>
      </c>
      <c r="I74" s="63">
        <v>2</v>
      </c>
      <c r="J74" s="63">
        <f>H74*I74</f>
        <v>2</v>
      </c>
      <c r="K74" s="63" t="s">
        <v>60</v>
      </c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</row>
    <row r="75" spans="1:1137" ht="15.75" customHeight="1">
      <c r="A75" s="63" t="s">
        <v>49</v>
      </c>
      <c r="B75" s="74" t="s">
        <v>50</v>
      </c>
      <c r="C75" s="80" t="s">
        <v>51</v>
      </c>
      <c r="D75" s="64" t="s">
        <v>52</v>
      </c>
      <c r="E75" s="63" t="s">
        <v>53</v>
      </c>
      <c r="F75" s="63"/>
      <c r="G75" s="63"/>
      <c r="H75" s="63">
        <v>0</v>
      </c>
      <c r="I75" s="63">
        <v>0</v>
      </c>
      <c r="J75" s="63">
        <f>H75*I75</f>
        <v>0</v>
      </c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</row>
    <row r="76" spans="1:1137" ht="15.75" customHeight="1">
      <c r="A76" s="63" t="s">
        <v>99</v>
      </c>
      <c r="B76" s="74" t="s">
        <v>100</v>
      </c>
      <c r="C76" s="80" t="s">
        <v>96</v>
      </c>
      <c r="D76" s="63" t="s">
        <v>52</v>
      </c>
      <c r="E76" s="63" t="s">
        <v>101</v>
      </c>
      <c r="F76" s="63">
        <v>38</v>
      </c>
      <c r="G76" s="63" t="s">
        <v>102</v>
      </c>
      <c r="H76" s="63">
        <v>1</v>
      </c>
      <c r="I76" s="63">
        <v>2</v>
      </c>
      <c r="J76" s="63">
        <f>H76*I76</f>
        <v>2</v>
      </c>
      <c r="K76" s="63" t="s">
        <v>65</v>
      </c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</row>
    <row r="77" spans="1:1137" ht="15.75" customHeight="1">
      <c r="A77" s="63" t="s">
        <v>103</v>
      </c>
      <c r="B77" s="74" t="s">
        <v>104</v>
      </c>
      <c r="C77" s="80" t="s">
        <v>105</v>
      </c>
      <c r="D77" s="63" t="s">
        <v>52</v>
      </c>
      <c r="E77" s="63" t="s">
        <v>97</v>
      </c>
      <c r="F77" s="63">
        <v>125</v>
      </c>
      <c r="G77" s="63" t="s">
        <v>106</v>
      </c>
      <c r="H77" s="63">
        <v>4</v>
      </c>
      <c r="I77" s="63">
        <v>2</v>
      </c>
      <c r="J77" s="63">
        <f>H77*I77</f>
        <v>8</v>
      </c>
      <c r="K77" s="63" t="s">
        <v>107</v>
      </c>
      <c r="L77" s="63" t="s">
        <v>79</v>
      </c>
      <c r="M77" s="63" t="s">
        <v>108</v>
      </c>
      <c r="N77" s="63" t="s">
        <v>93</v>
      </c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1137" ht="15.75" customHeight="1">
      <c r="A78" s="63" t="s">
        <v>109</v>
      </c>
      <c r="B78" s="74" t="s">
        <v>110</v>
      </c>
      <c r="C78" s="80" t="s">
        <v>111</v>
      </c>
      <c r="D78" s="63" t="s">
        <v>52</v>
      </c>
      <c r="E78" s="63" t="s">
        <v>112</v>
      </c>
      <c r="F78" s="63">
        <v>255</v>
      </c>
      <c r="G78" s="63" t="s">
        <v>113</v>
      </c>
      <c r="H78" s="63">
        <v>6</v>
      </c>
      <c r="I78" s="63">
        <v>2</v>
      </c>
      <c r="J78" s="63">
        <f>H78*I78</f>
        <v>12</v>
      </c>
      <c r="K78" s="63" t="s">
        <v>93</v>
      </c>
      <c r="L78" s="63" t="s">
        <v>90</v>
      </c>
      <c r="M78" s="63" t="s">
        <v>73</v>
      </c>
      <c r="N78" s="63" t="s">
        <v>61</v>
      </c>
      <c r="O78" s="63" t="s">
        <v>60</v>
      </c>
      <c r="P78" s="63" t="s">
        <v>59</v>
      </c>
      <c r="Q78" s="63"/>
      <c r="R78" s="63"/>
      <c r="S78" s="63"/>
      <c r="T78" s="63"/>
      <c r="U78" s="63"/>
      <c r="V78" s="63"/>
      <c r="W78" s="63"/>
      <c r="X78" s="63"/>
    </row>
    <row r="79" spans="1:1137" s="58" customFormat="1" ht="15.75" customHeight="1">
      <c r="A79" s="67" t="s">
        <v>252</v>
      </c>
      <c r="B79" s="75" t="s">
        <v>253</v>
      </c>
      <c r="C79" s="81" t="s">
        <v>216</v>
      </c>
      <c r="D79" s="67" t="s">
        <v>52</v>
      </c>
      <c r="E79" s="67" t="s">
        <v>101</v>
      </c>
      <c r="F79" s="67">
        <v>23</v>
      </c>
      <c r="G79" s="67" t="s">
        <v>254</v>
      </c>
      <c r="H79" s="63">
        <v>1</v>
      </c>
      <c r="I79" s="63">
        <v>2</v>
      </c>
      <c r="J79" s="63">
        <f>H79*I79</f>
        <v>2</v>
      </c>
      <c r="K79" s="63" t="s">
        <v>107</v>
      </c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</row>
    <row r="80" spans="1:1137" s="58" customFormat="1" ht="15.75" customHeight="1">
      <c r="A80" s="63" t="s">
        <v>266</v>
      </c>
      <c r="B80" s="74" t="s">
        <v>267</v>
      </c>
      <c r="C80" s="80" t="s">
        <v>268</v>
      </c>
      <c r="D80" s="63" t="s">
        <v>52</v>
      </c>
      <c r="E80" s="63" t="s">
        <v>269</v>
      </c>
      <c r="F80" s="63">
        <v>50</v>
      </c>
      <c r="G80" s="63" t="s">
        <v>270</v>
      </c>
      <c r="H80" s="63">
        <v>2</v>
      </c>
      <c r="I80" s="63">
        <v>2</v>
      </c>
      <c r="J80" s="63">
        <f>H80*I80</f>
        <v>4</v>
      </c>
      <c r="K80" s="63" t="s">
        <v>79</v>
      </c>
      <c r="L80" s="63" t="s">
        <v>92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</row>
    <row r="81" spans="1:1137" s="58" customFormat="1" ht="15.75" customHeight="1">
      <c r="A81" s="63" t="s">
        <v>306</v>
      </c>
      <c r="B81" s="74" t="s">
        <v>307</v>
      </c>
      <c r="C81" s="80" t="s">
        <v>308</v>
      </c>
      <c r="D81" s="63" t="s">
        <v>52</v>
      </c>
      <c r="E81" s="63" t="s">
        <v>309</v>
      </c>
      <c r="F81" s="63">
        <v>29</v>
      </c>
      <c r="G81" s="63" t="s">
        <v>310</v>
      </c>
      <c r="H81" s="63">
        <v>1</v>
      </c>
      <c r="I81" s="63">
        <v>2</v>
      </c>
      <c r="J81" s="63">
        <f>H81*I81</f>
        <v>2</v>
      </c>
      <c r="K81" s="63" t="s">
        <v>59</v>
      </c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  <c r="AMK81"/>
      <c r="AML81"/>
      <c r="AMM81"/>
      <c r="AMN81"/>
      <c r="AMO81"/>
      <c r="AMP81"/>
      <c r="AMQ81"/>
      <c r="AMR81"/>
      <c r="AMS81"/>
      <c r="AMT81"/>
      <c r="AMU81"/>
      <c r="AMV81"/>
      <c r="AMW81"/>
      <c r="AMX81"/>
      <c r="AMY81"/>
      <c r="AMZ81"/>
      <c r="ANA81"/>
      <c r="ANB81"/>
      <c r="ANC81"/>
      <c r="AND81"/>
      <c r="ANE81"/>
      <c r="ANF81"/>
      <c r="ANG81"/>
      <c r="ANH81"/>
      <c r="ANI81"/>
      <c r="ANJ81"/>
      <c r="ANK81"/>
      <c r="ANL81"/>
      <c r="ANM81"/>
      <c r="ANN81"/>
      <c r="ANO81"/>
      <c r="ANP81"/>
      <c r="ANQ81"/>
      <c r="ANR81"/>
      <c r="ANS81"/>
      <c r="ANT81"/>
      <c r="ANU81"/>
      <c r="ANV81"/>
      <c r="ANW81"/>
      <c r="ANX81"/>
      <c r="ANY81"/>
      <c r="ANZ81"/>
      <c r="AOA81"/>
      <c r="AOB81"/>
      <c r="AOC81"/>
      <c r="AOD81"/>
      <c r="AOE81"/>
      <c r="AOF81"/>
      <c r="AOG81"/>
      <c r="AOH81"/>
      <c r="AOI81"/>
      <c r="AOJ81"/>
      <c r="AOK81"/>
      <c r="AOL81"/>
      <c r="AOM81"/>
      <c r="AON81"/>
      <c r="AOO81"/>
      <c r="AOP81"/>
      <c r="AOQ81"/>
      <c r="AOR81"/>
      <c r="AOS81"/>
      <c r="AOT81"/>
      <c r="AOU81"/>
      <c r="AOV81"/>
      <c r="AOW81"/>
      <c r="AOX81"/>
      <c r="AOY81"/>
      <c r="AOZ81"/>
      <c r="APA81"/>
      <c r="APB81"/>
      <c r="APC81"/>
      <c r="APD81"/>
      <c r="APE81"/>
      <c r="APF81"/>
      <c r="APG81"/>
      <c r="APH81"/>
      <c r="API81"/>
      <c r="APJ81"/>
      <c r="APK81"/>
      <c r="APL81"/>
      <c r="APM81"/>
      <c r="APN81"/>
      <c r="APO81"/>
      <c r="APP81"/>
      <c r="APQ81"/>
      <c r="APR81"/>
      <c r="APS81"/>
      <c r="APT81"/>
      <c r="APU81"/>
      <c r="APV81"/>
      <c r="APW81"/>
      <c r="APX81"/>
      <c r="APY81"/>
      <c r="APZ81"/>
      <c r="AQA81"/>
      <c r="AQB81"/>
      <c r="AQC81"/>
      <c r="AQD81"/>
      <c r="AQE81"/>
      <c r="AQF81"/>
      <c r="AQG81"/>
      <c r="AQH81"/>
      <c r="AQI81"/>
      <c r="AQJ81"/>
      <c r="AQK81"/>
      <c r="AQL81"/>
      <c r="AQM81"/>
      <c r="AQN81"/>
      <c r="AQO81"/>
      <c r="AQP81"/>
      <c r="AQQ81"/>
      <c r="AQR81"/>
      <c r="AQS81"/>
    </row>
    <row r="82" spans="1:1137" s="58" customFormat="1" ht="15.75" customHeight="1">
      <c r="A82" s="63" t="s">
        <v>342</v>
      </c>
      <c r="B82" s="74" t="s">
        <v>343</v>
      </c>
      <c r="C82" s="80" t="s">
        <v>344</v>
      </c>
      <c r="D82" s="63" t="s">
        <v>52</v>
      </c>
      <c r="E82" s="63" t="s">
        <v>345</v>
      </c>
      <c r="F82" s="63">
        <v>14</v>
      </c>
      <c r="G82" s="63" t="s">
        <v>346</v>
      </c>
      <c r="H82" s="63">
        <v>1</v>
      </c>
      <c r="I82" s="63">
        <v>2</v>
      </c>
      <c r="J82" s="63">
        <f>H82*I82</f>
        <v>2</v>
      </c>
      <c r="K82" s="63" t="s">
        <v>65</v>
      </c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  <c r="AMK82"/>
      <c r="AML82"/>
      <c r="AMM82"/>
      <c r="AMN82"/>
      <c r="AMO82"/>
      <c r="AMP82"/>
      <c r="AMQ82"/>
      <c r="AMR82"/>
      <c r="AMS82"/>
      <c r="AMT82"/>
      <c r="AMU82"/>
      <c r="AMV82"/>
      <c r="AMW82"/>
      <c r="AMX82"/>
      <c r="AMY82"/>
      <c r="AMZ82"/>
      <c r="ANA82"/>
      <c r="ANB82"/>
      <c r="ANC82"/>
      <c r="AND82"/>
      <c r="ANE82"/>
      <c r="ANF82"/>
      <c r="ANG82"/>
      <c r="ANH82"/>
      <c r="ANI82"/>
      <c r="ANJ82"/>
      <c r="ANK82"/>
      <c r="ANL82"/>
      <c r="ANM82"/>
      <c r="ANN82"/>
      <c r="ANO82"/>
      <c r="ANP82"/>
      <c r="ANQ82"/>
      <c r="ANR82"/>
      <c r="ANS82"/>
      <c r="ANT82"/>
      <c r="ANU82"/>
      <c r="ANV82"/>
      <c r="ANW82"/>
      <c r="ANX82"/>
      <c r="ANY82"/>
      <c r="ANZ82"/>
      <c r="AOA82"/>
      <c r="AOB82"/>
      <c r="AOC82"/>
      <c r="AOD82"/>
      <c r="AOE82"/>
      <c r="AOF82"/>
      <c r="AOG82"/>
      <c r="AOH82"/>
      <c r="AOI82"/>
      <c r="AOJ82"/>
      <c r="AOK82"/>
      <c r="AOL82"/>
      <c r="AOM82"/>
      <c r="AON82"/>
      <c r="AOO82"/>
      <c r="AOP82"/>
      <c r="AOQ82"/>
      <c r="AOR82"/>
      <c r="AOS82"/>
      <c r="AOT82"/>
      <c r="AOU82"/>
      <c r="AOV82"/>
      <c r="AOW82"/>
      <c r="AOX82"/>
      <c r="AOY82"/>
      <c r="AOZ82"/>
      <c r="APA82"/>
      <c r="APB82"/>
      <c r="APC82"/>
      <c r="APD82"/>
      <c r="APE82"/>
      <c r="APF82"/>
      <c r="APG82"/>
      <c r="APH82"/>
      <c r="API82"/>
      <c r="APJ82"/>
      <c r="APK82"/>
      <c r="APL82"/>
      <c r="APM82"/>
      <c r="APN82"/>
      <c r="APO82"/>
      <c r="APP82"/>
      <c r="APQ82"/>
      <c r="APR82"/>
      <c r="APS82"/>
      <c r="APT82"/>
      <c r="APU82"/>
      <c r="APV82"/>
      <c r="APW82"/>
      <c r="APX82"/>
      <c r="APY82"/>
      <c r="APZ82"/>
      <c r="AQA82"/>
      <c r="AQB82"/>
      <c r="AQC82"/>
      <c r="AQD82"/>
      <c r="AQE82"/>
      <c r="AQF82"/>
      <c r="AQG82"/>
      <c r="AQH82"/>
      <c r="AQI82"/>
      <c r="AQJ82"/>
      <c r="AQK82"/>
      <c r="AQL82"/>
      <c r="AQM82"/>
      <c r="AQN82"/>
      <c r="AQO82"/>
      <c r="AQP82"/>
      <c r="AQQ82"/>
      <c r="AQR82"/>
      <c r="AQS82"/>
    </row>
    <row r="83" spans="1:1137" s="58" customFormat="1" ht="15.75" customHeight="1">
      <c r="A83" s="63" t="s">
        <v>377</v>
      </c>
      <c r="B83" s="74" t="s">
        <v>378</v>
      </c>
      <c r="C83" s="80" t="s">
        <v>379</v>
      </c>
      <c r="D83" s="63" t="s">
        <v>52</v>
      </c>
      <c r="E83" s="63" t="s">
        <v>380</v>
      </c>
      <c r="F83" s="63">
        <v>67</v>
      </c>
      <c r="G83" s="63" t="s">
        <v>381</v>
      </c>
      <c r="H83" s="63">
        <v>2</v>
      </c>
      <c r="I83" s="63">
        <v>1.5</v>
      </c>
      <c r="J83" s="63">
        <f>H83*I83</f>
        <v>3</v>
      </c>
      <c r="K83" s="63" t="s">
        <v>61</v>
      </c>
      <c r="L83" s="63" t="s">
        <v>73</v>
      </c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</row>
    <row r="84" spans="1:1137" ht="15.75" customHeight="1">
      <c r="A84" s="63" t="s">
        <v>385</v>
      </c>
      <c r="B84" s="74" t="s">
        <v>386</v>
      </c>
      <c r="C84" s="80" t="s">
        <v>387</v>
      </c>
      <c r="D84" s="63" t="s">
        <v>52</v>
      </c>
      <c r="E84" s="63" t="s">
        <v>101</v>
      </c>
      <c r="F84" s="63">
        <v>53</v>
      </c>
      <c r="G84" s="63" t="s">
        <v>388</v>
      </c>
      <c r="H84" s="63">
        <v>2</v>
      </c>
      <c r="I84" s="63">
        <v>2</v>
      </c>
      <c r="J84" s="63">
        <f>H84*I84</f>
        <v>4</v>
      </c>
      <c r="K84" s="63" t="s">
        <v>91</v>
      </c>
      <c r="L84" s="63" t="s">
        <v>90</v>
      </c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1137" ht="15.75" customHeight="1">
      <c r="A85" s="63" t="s">
        <v>297</v>
      </c>
      <c r="B85" s="74" t="s">
        <v>298</v>
      </c>
      <c r="C85" s="80" t="s">
        <v>299</v>
      </c>
      <c r="D85" s="63" t="s">
        <v>300</v>
      </c>
      <c r="E85" s="63" t="s">
        <v>301</v>
      </c>
      <c r="F85" s="63">
        <v>23</v>
      </c>
      <c r="G85" s="63" t="s">
        <v>302</v>
      </c>
      <c r="H85" s="63">
        <v>1</v>
      </c>
      <c r="I85" s="63">
        <v>2</v>
      </c>
      <c r="J85" s="63">
        <f>H85*I85</f>
        <v>2</v>
      </c>
      <c r="K85" s="63" t="s">
        <v>65</v>
      </c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</row>
    <row r="86" spans="1:1137" ht="22.5" customHeight="1">
      <c r="A86" s="63" t="s">
        <v>303</v>
      </c>
      <c r="B86" s="74" t="s">
        <v>304</v>
      </c>
      <c r="C86" s="80" t="s">
        <v>299</v>
      </c>
      <c r="D86" s="63" t="s">
        <v>300</v>
      </c>
      <c r="E86" s="63" t="s">
        <v>305</v>
      </c>
      <c r="F86" s="63">
        <v>21</v>
      </c>
      <c r="G86" s="63" t="s">
        <v>302</v>
      </c>
      <c r="H86" s="63">
        <v>1</v>
      </c>
      <c r="I86" s="63">
        <v>3</v>
      </c>
      <c r="J86" s="63">
        <f>H86*I86</f>
        <v>3</v>
      </c>
      <c r="K86" s="63" t="s">
        <v>91</v>
      </c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</row>
    <row r="87" spans="1:1137" s="58" customFormat="1" ht="15.75" customHeight="1">
      <c r="A87" s="63" t="s">
        <v>94</v>
      </c>
      <c r="B87" s="74" t="s">
        <v>95</v>
      </c>
      <c r="C87" s="80" t="s">
        <v>96</v>
      </c>
      <c r="D87" s="64">
        <v>45976</v>
      </c>
      <c r="E87" s="63" t="s">
        <v>97</v>
      </c>
      <c r="F87" s="63">
        <v>154</v>
      </c>
      <c r="G87" s="63" t="s">
        <v>98</v>
      </c>
      <c r="H87" s="63">
        <v>4</v>
      </c>
      <c r="I87" s="63">
        <v>4</v>
      </c>
      <c r="J87" s="63">
        <f>H87*I87</f>
        <v>16</v>
      </c>
      <c r="K87" s="63" t="s">
        <v>59</v>
      </c>
      <c r="L87" s="63" t="s">
        <v>69</v>
      </c>
      <c r="M87" s="63" t="s">
        <v>91</v>
      </c>
      <c r="N87" s="63" t="s">
        <v>93</v>
      </c>
      <c r="O87" s="63"/>
      <c r="P87" s="63"/>
      <c r="Q87" s="63"/>
      <c r="R87" s="63"/>
      <c r="S87" s="63"/>
      <c r="T87" s="63"/>
      <c r="U87" s="63"/>
      <c r="V87" s="63"/>
      <c r="W87" s="63"/>
      <c r="X87" s="63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/>
      <c r="AMM87"/>
      <c r="AMN87"/>
      <c r="AMO87"/>
      <c r="AMP87"/>
      <c r="AMQ87"/>
      <c r="AMR87"/>
      <c r="AMS87"/>
      <c r="AMT87"/>
      <c r="AMU87"/>
      <c r="AMV87"/>
      <c r="AMW87"/>
      <c r="AMX87"/>
      <c r="AMY87"/>
      <c r="AMZ87"/>
      <c r="ANA87"/>
      <c r="ANB87"/>
      <c r="ANC87"/>
      <c r="AND87"/>
      <c r="ANE87"/>
      <c r="ANF87"/>
      <c r="ANG87"/>
      <c r="ANH87"/>
      <c r="ANI87"/>
      <c r="ANJ87"/>
      <c r="ANK87"/>
      <c r="ANL87"/>
      <c r="ANM87"/>
      <c r="ANN87"/>
      <c r="ANO87"/>
      <c r="ANP87"/>
      <c r="ANQ87"/>
      <c r="ANR87"/>
      <c r="ANS87"/>
      <c r="ANT87"/>
      <c r="ANU87"/>
      <c r="ANV87"/>
      <c r="ANW87"/>
      <c r="ANX87"/>
      <c r="ANY87"/>
      <c r="ANZ87"/>
      <c r="AOA87"/>
      <c r="AOB87"/>
      <c r="AOC87"/>
      <c r="AOD87"/>
      <c r="AOE87"/>
      <c r="AOF87"/>
      <c r="AOG87"/>
      <c r="AOH87"/>
      <c r="AOI87"/>
      <c r="AOJ87"/>
      <c r="AOK87"/>
      <c r="AOL87"/>
      <c r="AOM87"/>
      <c r="AON87"/>
      <c r="AOO87"/>
      <c r="AOP87"/>
      <c r="AOQ87"/>
      <c r="AOR87"/>
      <c r="AOS87"/>
      <c r="AOT87"/>
      <c r="AOU87"/>
      <c r="AOV87"/>
      <c r="AOW87"/>
      <c r="AOX87"/>
      <c r="AOY87"/>
      <c r="AOZ87"/>
      <c r="APA87"/>
      <c r="APB87"/>
      <c r="APC87"/>
      <c r="APD87"/>
      <c r="APE87"/>
      <c r="APF87"/>
      <c r="APG87"/>
      <c r="APH87"/>
      <c r="API87"/>
      <c r="APJ87"/>
      <c r="APK87"/>
      <c r="APL87"/>
      <c r="APM87"/>
      <c r="APN87"/>
      <c r="APO87"/>
      <c r="APP87"/>
      <c r="APQ87"/>
      <c r="APR87"/>
      <c r="APS87"/>
      <c r="APT87"/>
      <c r="APU87"/>
      <c r="APV87"/>
      <c r="APW87"/>
      <c r="APX87"/>
      <c r="APY87"/>
      <c r="APZ87"/>
      <c r="AQA87"/>
      <c r="AQB87"/>
      <c r="AQC87"/>
      <c r="AQD87"/>
      <c r="AQE87"/>
      <c r="AQF87"/>
      <c r="AQG87"/>
      <c r="AQH87"/>
      <c r="AQI87"/>
      <c r="AQJ87"/>
      <c r="AQK87"/>
      <c r="AQL87"/>
      <c r="AQM87"/>
      <c r="AQN87"/>
      <c r="AQO87"/>
      <c r="AQP87"/>
      <c r="AQQ87"/>
      <c r="AQR87"/>
      <c r="AQS87"/>
    </row>
    <row r="88" spans="1:1137" s="58" customFormat="1" ht="15.75" customHeight="1">
      <c r="A88" s="63" t="s">
        <v>363</v>
      </c>
      <c r="B88" s="74" t="s">
        <v>364</v>
      </c>
      <c r="C88" s="80" t="s">
        <v>365</v>
      </c>
      <c r="D88" s="64">
        <v>45976</v>
      </c>
      <c r="E88" s="63" t="s">
        <v>366</v>
      </c>
      <c r="F88" s="63"/>
      <c r="G88" s="63"/>
      <c r="H88" s="63"/>
      <c r="I88" s="63"/>
      <c r="J88" s="63">
        <f>H88*I88</f>
        <v>0</v>
      </c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/>
      <c r="AMM88"/>
      <c r="AMN88"/>
      <c r="AMO88"/>
      <c r="AMP88"/>
      <c r="AMQ88"/>
      <c r="AMR88"/>
      <c r="AMS88"/>
      <c r="AMT88"/>
      <c r="AMU88"/>
      <c r="AMV88"/>
      <c r="AMW88"/>
      <c r="AMX88"/>
      <c r="AMY88"/>
      <c r="AMZ88"/>
      <c r="ANA88"/>
      <c r="ANB88"/>
      <c r="ANC88"/>
      <c r="AND88"/>
      <c r="ANE88"/>
      <c r="ANF88"/>
      <c r="ANG88"/>
      <c r="ANH88"/>
      <c r="ANI88"/>
      <c r="ANJ88"/>
      <c r="ANK88"/>
      <c r="ANL88"/>
      <c r="ANM88"/>
      <c r="ANN88"/>
      <c r="ANO88"/>
      <c r="ANP88"/>
      <c r="ANQ88"/>
      <c r="ANR88"/>
      <c r="ANS88"/>
      <c r="ANT88"/>
      <c r="ANU88"/>
      <c r="ANV88"/>
      <c r="ANW88"/>
      <c r="ANX88"/>
      <c r="ANY88"/>
      <c r="ANZ88"/>
      <c r="AOA88"/>
      <c r="AOB88"/>
      <c r="AOC88"/>
      <c r="AOD88"/>
      <c r="AOE88"/>
      <c r="AOF88"/>
      <c r="AOG88"/>
      <c r="AOH88"/>
      <c r="AOI88"/>
      <c r="AOJ88"/>
      <c r="AOK88"/>
      <c r="AOL88"/>
      <c r="AOM88"/>
      <c r="AON88"/>
      <c r="AOO88"/>
      <c r="AOP88"/>
      <c r="AOQ88"/>
      <c r="AOR88"/>
      <c r="AOS88"/>
      <c r="AOT88"/>
      <c r="AOU88"/>
      <c r="AOV88"/>
      <c r="AOW88"/>
      <c r="AOX88"/>
      <c r="AOY88"/>
      <c r="AOZ88"/>
      <c r="APA88"/>
      <c r="APB88"/>
      <c r="APC88"/>
      <c r="APD88"/>
      <c r="APE88"/>
      <c r="APF88"/>
      <c r="APG88"/>
      <c r="APH88"/>
      <c r="API88"/>
      <c r="APJ88"/>
      <c r="APK88"/>
      <c r="APL88"/>
      <c r="APM88"/>
      <c r="APN88"/>
      <c r="APO88"/>
      <c r="APP88"/>
      <c r="APQ88"/>
      <c r="APR88"/>
      <c r="APS88"/>
      <c r="APT88"/>
      <c r="APU88"/>
      <c r="APV88"/>
      <c r="APW88"/>
      <c r="APX88"/>
      <c r="APY88"/>
      <c r="APZ88"/>
      <c r="AQA88"/>
      <c r="AQB88"/>
      <c r="AQC88"/>
      <c r="AQD88"/>
      <c r="AQE88"/>
      <c r="AQF88"/>
      <c r="AQG88"/>
      <c r="AQH88"/>
      <c r="AQI88"/>
      <c r="AQJ88"/>
      <c r="AQK88"/>
      <c r="AQL88"/>
      <c r="AQM88"/>
      <c r="AQN88"/>
      <c r="AQO88"/>
      <c r="AQP88"/>
      <c r="AQQ88"/>
      <c r="AQR88"/>
      <c r="AQS88"/>
    </row>
    <row r="89" spans="1:1137" s="58" customFormat="1" ht="15.75" customHeight="1">
      <c r="A89" s="63" t="s">
        <v>367</v>
      </c>
      <c r="B89" s="74" t="s">
        <v>368</v>
      </c>
      <c r="C89" s="80" t="s">
        <v>365</v>
      </c>
      <c r="D89" s="64">
        <v>45976</v>
      </c>
      <c r="E89" s="63" t="s">
        <v>369</v>
      </c>
      <c r="F89" s="63"/>
      <c r="G89" s="63"/>
      <c r="H89" s="63"/>
      <c r="I89" s="63"/>
      <c r="J89" s="63">
        <f>H89*I89</f>
        <v>0</v>
      </c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  <c r="AOH89"/>
      <c r="AOI89"/>
      <c r="AOJ89"/>
      <c r="AOK89"/>
      <c r="AOL89"/>
      <c r="AOM89"/>
      <c r="AON89"/>
      <c r="AOO89"/>
      <c r="AOP89"/>
      <c r="AOQ89"/>
      <c r="AOR89"/>
      <c r="AOS89"/>
      <c r="AOT89"/>
      <c r="AOU89"/>
      <c r="AOV89"/>
      <c r="AOW89"/>
      <c r="AOX89"/>
      <c r="AOY89"/>
      <c r="AOZ89"/>
      <c r="APA89"/>
      <c r="APB89"/>
      <c r="APC89"/>
      <c r="APD89"/>
      <c r="APE89"/>
      <c r="APF89"/>
      <c r="APG89"/>
      <c r="APH89"/>
      <c r="API89"/>
      <c r="APJ89"/>
      <c r="APK89"/>
      <c r="APL89"/>
      <c r="APM89"/>
      <c r="APN89"/>
      <c r="APO89"/>
      <c r="APP89"/>
      <c r="APQ89"/>
      <c r="APR89"/>
      <c r="APS89"/>
      <c r="APT89"/>
      <c r="APU89"/>
      <c r="APV89"/>
      <c r="APW89"/>
      <c r="APX89"/>
      <c r="APY89"/>
      <c r="APZ89"/>
      <c r="AQA89"/>
      <c r="AQB89"/>
      <c r="AQC89"/>
      <c r="AQD89"/>
      <c r="AQE89"/>
      <c r="AQF89"/>
      <c r="AQG89"/>
      <c r="AQH89"/>
      <c r="AQI89"/>
      <c r="AQJ89"/>
      <c r="AQK89"/>
      <c r="AQL89"/>
      <c r="AQM89"/>
      <c r="AQN89"/>
      <c r="AQO89"/>
      <c r="AQP89"/>
      <c r="AQQ89"/>
      <c r="AQR89"/>
      <c r="AQS89"/>
    </row>
    <row r="90" spans="1:1137" ht="22.5" customHeight="1">
      <c r="A90" s="63" t="s">
        <v>282</v>
      </c>
      <c r="B90" s="74" t="s">
        <v>283</v>
      </c>
      <c r="C90" s="80" t="s">
        <v>284</v>
      </c>
      <c r="D90" s="63" t="s">
        <v>285</v>
      </c>
      <c r="E90" s="63" t="s">
        <v>118</v>
      </c>
      <c r="F90" s="63">
        <v>50</v>
      </c>
      <c r="G90" s="72" t="s">
        <v>286</v>
      </c>
      <c r="H90" s="63">
        <v>2</v>
      </c>
      <c r="I90" s="63">
        <v>2</v>
      </c>
      <c r="J90" s="63">
        <f>H90*I90</f>
        <v>4</v>
      </c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</row>
    <row r="91" spans="1:1137" ht="31.5" customHeight="1">
      <c r="A91" s="67" t="s">
        <v>199</v>
      </c>
      <c r="B91" s="75" t="s">
        <v>200</v>
      </c>
      <c r="C91" s="81" t="s">
        <v>201</v>
      </c>
      <c r="D91" s="67" t="s">
        <v>202</v>
      </c>
      <c r="E91" s="68" t="s">
        <v>202</v>
      </c>
      <c r="F91" s="67" t="s">
        <v>203</v>
      </c>
      <c r="G91" s="67" t="s">
        <v>204</v>
      </c>
      <c r="H91" s="63"/>
      <c r="I91" s="63"/>
      <c r="J91" s="63">
        <f>H91*I91</f>
        <v>0</v>
      </c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</row>
    <row r="92" spans="1:1137">
      <c r="A92" s="67" t="s">
        <v>226</v>
      </c>
      <c r="B92" s="75" t="s">
        <v>227</v>
      </c>
      <c r="C92" s="81" t="s">
        <v>201</v>
      </c>
      <c r="D92" s="68" t="s">
        <v>202</v>
      </c>
      <c r="E92" s="68" t="s">
        <v>202</v>
      </c>
      <c r="F92" s="67" t="s">
        <v>203</v>
      </c>
      <c r="G92" s="67" t="s">
        <v>204</v>
      </c>
      <c r="H92" s="63">
        <v>0</v>
      </c>
      <c r="I92" s="63">
        <v>0</v>
      </c>
      <c r="J92" s="63">
        <f>H92*I92</f>
        <v>0</v>
      </c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</row>
    <row r="93" spans="1:1137" ht="15.75" customHeight="1">
      <c r="A93" s="67" t="s">
        <v>237</v>
      </c>
      <c r="B93" s="75" t="s">
        <v>238</v>
      </c>
      <c r="C93" s="81" t="s">
        <v>201</v>
      </c>
      <c r="D93" s="68" t="s">
        <v>202</v>
      </c>
      <c r="E93" s="68" t="s">
        <v>202</v>
      </c>
      <c r="F93" s="67" t="s">
        <v>203</v>
      </c>
      <c r="G93" s="67" t="s">
        <v>204</v>
      </c>
      <c r="H93" s="63">
        <v>0</v>
      </c>
      <c r="I93" s="63">
        <v>0</v>
      </c>
      <c r="J93" s="63">
        <f>H93*I93</f>
        <v>0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1137" ht="15.75" customHeight="1">
      <c r="A94" s="67" t="s">
        <v>239</v>
      </c>
      <c r="B94" s="75" t="s">
        <v>240</v>
      </c>
      <c r="C94" s="81" t="s">
        <v>207</v>
      </c>
      <c r="D94" s="68" t="s">
        <v>202</v>
      </c>
      <c r="E94" s="68" t="s">
        <v>202</v>
      </c>
      <c r="F94" s="67" t="s">
        <v>203</v>
      </c>
      <c r="G94" s="67" t="s">
        <v>204</v>
      </c>
      <c r="H94" s="63">
        <v>0</v>
      </c>
      <c r="I94" s="63">
        <v>0</v>
      </c>
      <c r="J94" s="63">
        <f>H94*I94</f>
        <v>0</v>
      </c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</row>
    <row r="95" spans="1:1137" ht="15.75" customHeight="1">
      <c r="A95" s="67" t="s">
        <v>249</v>
      </c>
      <c r="B95" s="75" t="s">
        <v>250</v>
      </c>
      <c r="C95" s="81" t="s">
        <v>251</v>
      </c>
      <c r="D95" s="68" t="s">
        <v>202</v>
      </c>
      <c r="E95" s="68" t="s">
        <v>202</v>
      </c>
      <c r="F95" s="67"/>
      <c r="G95" s="67" t="s">
        <v>204</v>
      </c>
      <c r="H95" s="63">
        <v>0</v>
      </c>
      <c r="I95" s="63">
        <v>0</v>
      </c>
      <c r="J95" s="63">
        <f>H95*I95</f>
        <v>0</v>
      </c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</row>
    <row r="96" spans="1:1137" s="58" customFormat="1" ht="15.75" customHeight="1">
      <c r="A96" s="67" t="s">
        <v>255</v>
      </c>
      <c r="B96" s="75" t="s">
        <v>256</v>
      </c>
      <c r="C96" s="81" t="s">
        <v>207</v>
      </c>
      <c r="D96" s="68" t="s">
        <v>202</v>
      </c>
      <c r="E96" s="68" t="s">
        <v>202</v>
      </c>
      <c r="F96" s="67" t="s">
        <v>203</v>
      </c>
      <c r="G96" s="67" t="s">
        <v>204</v>
      </c>
      <c r="H96" s="63">
        <v>0</v>
      </c>
      <c r="I96" s="63">
        <v>0</v>
      </c>
      <c r="J96" s="63">
        <f>H96*I96</f>
        <v>0</v>
      </c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/>
      <c r="AMM96"/>
      <c r="AMN96"/>
      <c r="AMO96"/>
      <c r="AMP96"/>
      <c r="AMQ96"/>
      <c r="AMR96"/>
      <c r="AMS96"/>
      <c r="AMT96"/>
      <c r="AMU96"/>
      <c r="AMV96"/>
      <c r="AMW96"/>
      <c r="AMX96"/>
      <c r="AMY96"/>
      <c r="AMZ96"/>
      <c r="ANA96"/>
      <c r="ANB96"/>
      <c r="ANC96"/>
      <c r="AND96"/>
      <c r="ANE96"/>
      <c r="ANF96"/>
      <c r="ANG96"/>
      <c r="ANH96"/>
      <c r="ANI96"/>
      <c r="ANJ96"/>
      <c r="ANK96"/>
      <c r="ANL96"/>
      <c r="ANM96"/>
      <c r="ANN96"/>
      <c r="ANO96"/>
      <c r="ANP96"/>
      <c r="ANQ96"/>
      <c r="ANR96"/>
      <c r="ANS96"/>
      <c r="ANT96"/>
      <c r="ANU96"/>
      <c r="ANV96"/>
      <c r="ANW96"/>
      <c r="ANX96"/>
      <c r="ANY96"/>
      <c r="ANZ96"/>
      <c r="AOA96"/>
      <c r="AOB96"/>
      <c r="AOC96"/>
      <c r="AOD96"/>
      <c r="AOE96"/>
      <c r="AOF96"/>
      <c r="AOG96"/>
      <c r="AOH96"/>
      <c r="AOI96"/>
      <c r="AOJ96"/>
      <c r="AOK96"/>
      <c r="AOL96"/>
      <c r="AOM96"/>
      <c r="AON96"/>
      <c r="AOO96"/>
      <c r="AOP96"/>
      <c r="AOQ96"/>
      <c r="AOR96"/>
      <c r="AOS96"/>
      <c r="AOT96"/>
      <c r="AOU96"/>
      <c r="AOV96"/>
      <c r="AOW96"/>
      <c r="AOX96"/>
      <c r="AOY96"/>
      <c r="AOZ96"/>
      <c r="APA96"/>
      <c r="APB96"/>
      <c r="APC96"/>
      <c r="APD96"/>
      <c r="APE96"/>
      <c r="APF96"/>
      <c r="APG96"/>
      <c r="APH96"/>
      <c r="API96"/>
      <c r="APJ96"/>
      <c r="APK96"/>
      <c r="APL96"/>
      <c r="APM96"/>
      <c r="APN96"/>
      <c r="APO96"/>
      <c r="APP96"/>
      <c r="APQ96"/>
      <c r="APR96"/>
      <c r="APS96"/>
      <c r="APT96"/>
      <c r="APU96"/>
      <c r="APV96"/>
      <c r="APW96"/>
      <c r="APX96"/>
      <c r="APY96"/>
      <c r="APZ96"/>
      <c r="AQA96"/>
      <c r="AQB96"/>
      <c r="AQC96"/>
      <c r="AQD96"/>
      <c r="AQE96"/>
      <c r="AQF96"/>
      <c r="AQG96"/>
      <c r="AQH96"/>
      <c r="AQI96"/>
      <c r="AQJ96"/>
      <c r="AQK96"/>
      <c r="AQL96"/>
      <c r="AQM96"/>
      <c r="AQN96"/>
      <c r="AQO96"/>
      <c r="AQP96"/>
      <c r="AQQ96"/>
      <c r="AQR96"/>
      <c r="AQS96"/>
    </row>
    <row r="97" spans="1:1137" s="58" customFormat="1" ht="15.75" customHeight="1">
      <c r="A97" s="67" t="s">
        <v>257</v>
      </c>
      <c r="B97" s="75" t="s">
        <v>258</v>
      </c>
      <c r="C97" s="81" t="s">
        <v>259</v>
      </c>
      <c r="D97" s="68" t="s">
        <v>202</v>
      </c>
      <c r="E97" s="68" t="s">
        <v>202</v>
      </c>
      <c r="F97" s="67"/>
      <c r="G97" s="67" t="s">
        <v>204</v>
      </c>
      <c r="H97" s="63">
        <v>0</v>
      </c>
      <c r="I97" s="63">
        <v>0</v>
      </c>
      <c r="J97" s="63">
        <f>H97*I97</f>
        <v>0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  <c r="AMK97"/>
      <c r="AML97"/>
      <c r="AMM97"/>
      <c r="AMN97"/>
      <c r="AMO97"/>
      <c r="AMP97"/>
      <c r="AMQ97"/>
      <c r="AMR97"/>
      <c r="AMS97"/>
      <c r="AMT97"/>
      <c r="AMU97"/>
      <c r="AMV97"/>
      <c r="AMW97"/>
      <c r="AMX97"/>
      <c r="AMY97"/>
      <c r="AMZ97"/>
      <c r="ANA97"/>
      <c r="ANB97"/>
      <c r="ANC97"/>
      <c r="AND97"/>
      <c r="ANE97"/>
      <c r="ANF97"/>
      <c r="ANG97"/>
      <c r="ANH97"/>
      <c r="ANI97"/>
      <c r="ANJ97"/>
      <c r="ANK97"/>
      <c r="ANL97"/>
      <c r="ANM97"/>
      <c r="ANN97"/>
      <c r="ANO97"/>
      <c r="ANP97"/>
      <c r="ANQ97"/>
      <c r="ANR97"/>
      <c r="ANS97"/>
      <c r="ANT97"/>
      <c r="ANU97"/>
      <c r="ANV97"/>
      <c r="ANW97"/>
      <c r="ANX97"/>
      <c r="ANY97"/>
      <c r="ANZ97"/>
      <c r="AOA97"/>
      <c r="AOB97"/>
      <c r="AOC97"/>
      <c r="AOD97"/>
      <c r="AOE97"/>
      <c r="AOF97"/>
      <c r="AOG97"/>
      <c r="AOH97"/>
      <c r="AOI97"/>
      <c r="AOJ97"/>
      <c r="AOK97"/>
      <c r="AOL97"/>
      <c r="AOM97"/>
      <c r="AON97"/>
      <c r="AOO97"/>
      <c r="AOP97"/>
      <c r="AOQ97"/>
      <c r="AOR97"/>
      <c r="AOS97"/>
      <c r="AOT97"/>
      <c r="AOU97"/>
      <c r="AOV97"/>
      <c r="AOW97"/>
      <c r="AOX97"/>
      <c r="AOY97"/>
      <c r="AOZ97"/>
      <c r="APA97"/>
      <c r="APB97"/>
      <c r="APC97"/>
      <c r="APD97"/>
      <c r="APE97"/>
      <c r="APF97"/>
      <c r="APG97"/>
      <c r="APH97"/>
      <c r="API97"/>
      <c r="APJ97"/>
      <c r="APK97"/>
      <c r="APL97"/>
      <c r="APM97"/>
      <c r="APN97"/>
      <c r="APO97"/>
      <c r="APP97"/>
      <c r="APQ97"/>
      <c r="APR97"/>
      <c r="APS97"/>
      <c r="APT97"/>
      <c r="APU97"/>
      <c r="APV97"/>
      <c r="APW97"/>
      <c r="APX97"/>
      <c r="APY97"/>
      <c r="APZ97"/>
      <c r="AQA97"/>
      <c r="AQB97"/>
      <c r="AQC97"/>
      <c r="AQD97"/>
      <c r="AQE97"/>
      <c r="AQF97"/>
      <c r="AQG97"/>
      <c r="AQH97"/>
      <c r="AQI97"/>
      <c r="AQJ97"/>
      <c r="AQK97"/>
      <c r="AQL97"/>
      <c r="AQM97"/>
      <c r="AQN97"/>
      <c r="AQO97"/>
      <c r="AQP97"/>
      <c r="AQQ97"/>
      <c r="AQR97"/>
      <c r="AQS97"/>
    </row>
    <row r="98" spans="1:1137" ht="15.75" customHeight="1" thickBot="1">
      <c r="A98" s="63" t="s">
        <v>337</v>
      </c>
      <c r="B98" s="74" t="s">
        <v>338</v>
      </c>
      <c r="C98" s="83" t="s">
        <v>330</v>
      </c>
      <c r="D98" s="84" t="s">
        <v>339</v>
      </c>
      <c r="E98" s="84" t="s">
        <v>340</v>
      </c>
      <c r="F98" s="84">
        <v>15</v>
      </c>
      <c r="G98" s="84" t="s">
        <v>341</v>
      </c>
      <c r="H98" s="84">
        <v>0</v>
      </c>
      <c r="I98" s="84"/>
      <c r="J98" s="84">
        <f>H98*I98</f>
        <v>0</v>
      </c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</row>
  </sheetData>
  <autoFilter ref="A2:H98" xr:uid="{00000000-0001-0000-0000-000000000000}"/>
  <sortState xmlns:xlrd2="http://schemas.microsoft.com/office/spreadsheetml/2017/richdata2" ref="A3:X98">
    <sortCondition ref="D3:D98"/>
  </sortState>
  <mergeCells count="1">
    <mergeCell ref="A1:G1"/>
  </mergeCells>
  <pageMargins left="0.7" right="0.7" top="0.75" bottom="0.75" header="0.3" footer="0.3"/>
  <pageSetup paperSize="9" scale="5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3D36-30B4-46DB-B4DE-AEFB8F9A3693}">
  <dimension ref="A1:Y44"/>
  <sheetViews>
    <sheetView topLeftCell="A21" workbookViewId="0">
      <selection activeCell="G16" sqref="G16"/>
    </sheetView>
  </sheetViews>
  <sheetFormatPr defaultColWidth="9.109375" defaultRowHeight="14.4"/>
  <cols>
    <col min="1" max="1" width="19.109375" style="4" customWidth="1"/>
    <col min="2" max="2" width="11.33203125" style="4" customWidth="1"/>
    <col min="3" max="3" width="19" style="4" customWidth="1"/>
    <col min="4" max="4" width="5.44140625" style="4" bestFit="1" customWidth="1"/>
    <col min="5" max="5" width="17.6640625" style="4" customWidth="1"/>
    <col min="6" max="6" width="7.6640625" style="4" customWidth="1"/>
    <col min="7" max="7" width="18.44140625" style="4" bestFit="1" customWidth="1"/>
    <col min="8" max="8" width="18.44140625" style="4" customWidth="1"/>
    <col min="9" max="9" width="12.44140625" style="4" customWidth="1"/>
    <col min="10" max="10" width="17.109375" style="49" customWidth="1"/>
    <col min="11" max="11" width="22.109375" style="4" customWidth="1"/>
    <col min="12" max="12" width="11.109375" style="4" customWidth="1"/>
    <col min="13" max="14" width="9.109375" style="4"/>
    <col min="15" max="15" width="13.109375" style="4" customWidth="1"/>
    <col min="16" max="16" width="15.33203125" style="4" bestFit="1" customWidth="1"/>
    <col min="17" max="17" width="15.33203125" style="48" customWidth="1"/>
    <col min="18" max="18" width="9.109375" style="4"/>
    <col min="19" max="19" width="18.44140625" style="4" bestFit="1" customWidth="1"/>
    <col min="20" max="20" width="19.88671875" style="4" customWidth="1"/>
    <col min="21" max="21" width="19.44140625" style="4" customWidth="1"/>
    <col min="22" max="23" width="9.109375" style="4"/>
    <col min="24" max="24" width="18.33203125" style="4" customWidth="1"/>
    <col min="25" max="25" width="14.33203125" style="4" bestFit="1" customWidth="1"/>
    <col min="26" max="16384" width="9.109375" style="4"/>
  </cols>
  <sheetData>
    <row r="1" spans="1:25" ht="15" thickBot="1">
      <c r="A1" s="93" t="s">
        <v>411</v>
      </c>
      <c r="B1" s="93"/>
      <c r="C1" s="93"/>
      <c r="D1" s="93"/>
      <c r="E1" s="93"/>
      <c r="F1" s="93"/>
      <c r="G1" s="93"/>
      <c r="H1" s="93"/>
      <c r="I1" s="93"/>
      <c r="J1" s="93"/>
      <c r="K1" s="93" t="s">
        <v>412</v>
      </c>
      <c r="L1" s="93"/>
      <c r="M1" s="93"/>
      <c r="N1" s="93"/>
      <c r="O1" s="93"/>
      <c r="P1" s="93"/>
      <c r="Q1" s="93"/>
      <c r="R1" s="93"/>
      <c r="S1" s="3"/>
      <c r="T1" s="3"/>
      <c r="U1" s="94" t="s">
        <v>413</v>
      </c>
      <c r="V1" s="94"/>
      <c r="W1" s="3"/>
      <c r="X1" s="94"/>
      <c r="Y1" s="94"/>
    </row>
    <row r="2" spans="1:25" ht="15" thickBot="1">
      <c r="A2" s="5" t="s">
        <v>414</v>
      </c>
      <c r="B2" s="6" t="s">
        <v>415</v>
      </c>
      <c r="C2" s="6" t="s">
        <v>416</v>
      </c>
      <c r="D2" s="6" t="s">
        <v>417</v>
      </c>
      <c r="E2" s="6" t="s">
        <v>418</v>
      </c>
      <c r="F2" s="7" t="s">
        <v>419</v>
      </c>
      <c r="G2" s="8" t="s">
        <v>420</v>
      </c>
      <c r="H2" s="9"/>
      <c r="I2" s="9"/>
      <c r="J2" s="10" t="s">
        <v>421</v>
      </c>
      <c r="K2" s="11" t="s">
        <v>414</v>
      </c>
      <c r="L2" s="12" t="s">
        <v>415</v>
      </c>
      <c r="M2" s="12" t="s">
        <v>416</v>
      </c>
      <c r="N2" s="12" t="s">
        <v>417</v>
      </c>
      <c r="O2" s="12" t="s">
        <v>418</v>
      </c>
      <c r="P2" s="12" t="s">
        <v>422</v>
      </c>
      <c r="Q2" s="13" t="s">
        <v>423</v>
      </c>
      <c r="R2" s="12" t="s">
        <v>419</v>
      </c>
      <c r="S2" s="14" t="s">
        <v>420</v>
      </c>
      <c r="T2" s="15" t="s">
        <v>424</v>
      </c>
      <c r="U2" s="11" t="s">
        <v>414</v>
      </c>
      <c r="V2" s="16" t="s">
        <v>425</v>
      </c>
      <c r="W2" s="15"/>
      <c r="X2" s="11" t="s">
        <v>414</v>
      </c>
      <c r="Y2" s="17" t="s">
        <v>426</v>
      </c>
    </row>
    <row r="3" spans="1:25">
      <c r="A3" s="18" t="s">
        <v>427</v>
      </c>
      <c r="B3" s="19"/>
      <c r="C3" s="19">
        <v>2</v>
      </c>
      <c r="D3" s="20">
        <v>20.5</v>
      </c>
      <c r="E3" s="20">
        <f t="shared" ref="E3:E20" si="0">D3+C3+B3</f>
        <v>22.5</v>
      </c>
      <c r="F3" s="19">
        <v>29.5</v>
      </c>
      <c r="G3" s="21">
        <f>E3+F3</f>
        <v>52</v>
      </c>
      <c r="H3" s="57">
        <f>G3-50</f>
        <v>2</v>
      </c>
      <c r="I3" s="3"/>
      <c r="J3" s="22"/>
      <c r="K3" s="23" t="s">
        <v>427</v>
      </c>
      <c r="L3" s="24"/>
      <c r="M3" s="24">
        <v>4.5</v>
      </c>
      <c r="N3" s="24">
        <v>21</v>
      </c>
      <c r="O3" s="19">
        <f t="shared" ref="O3:O20" si="1">SUM(L3:N3,J3)</f>
        <v>25.5</v>
      </c>
      <c r="P3" s="25">
        <f>40-O3</f>
        <v>14.5</v>
      </c>
      <c r="Q3" s="26"/>
      <c r="R3" s="24"/>
      <c r="S3" s="27">
        <f>R3+O3</f>
        <v>25.5</v>
      </c>
      <c r="T3" s="3">
        <f t="shared" ref="T3:T20" si="2">S3-AVERAGE($S$3:$S$16)</f>
        <v>1.5</v>
      </c>
      <c r="U3" s="28" t="s">
        <v>427</v>
      </c>
      <c r="V3" s="29"/>
      <c r="W3" s="3"/>
      <c r="X3" s="28" t="s">
        <v>427</v>
      </c>
      <c r="Y3" s="21">
        <f>V3+S3+G3</f>
        <v>77.5</v>
      </c>
    </row>
    <row r="4" spans="1:25">
      <c r="A4" s="18" t="s">
        <v>428</v>
      </c>
      <c r="B4" s="19"/>
      <c r="C4" s="19">
        <v>2.5</v>
      </c>
      <c r="D4" s="20">
        <v>21.5</v>
      </c>
      <c r="E4" s="20">
        <f t="shared" si="0"/>
        <v>24</v>
      </c>
      <c r="F4" s="19">
        <v>27</v>
      </c>
      <c r="G4" s="21">
        <f t="shared" ref="G4:G20" si="3">E4+F4</f>
        <v>51</v>
      </c>
      <c r="H4" s="57">
        <f t="shared" ref="H4:H20" si="4">G4-50</f>
        <v>1</v>
      </c>
      <c r="I4" s="3"/>
      <c r="J4" s="22"/>
      <c r="K4" s="18" t="s">
        <v>428</v>
      </c>
      <c r="L4" s="19"/>
      <c r="M4" s="19">
        <v>2</v>
      </c>
      <c r="N4" s="19">
        <v>24</v>
      </c>
      <c r="O4" s="19">
        <f t="shared" si="1"/>
        <v>26</v>
      </c>
      <c r="P4" s="25">
        <f t="shared" ref="P4:P20" si="5">40-O4</f>
        <v>14</v>
      </c>
      <c r="Q4" s="26"/>
      <c r="R4" s="24"/>
      <c r="S4" s="27">
        <f t="shared" ref="S4:S20" si="6">R4+O4</f>
        <v>26</v>
      </c>
      <c r="T4" s="3">
        <f t="shared" si="2"/>
        <v>2</v>
      </c>
      <c r="U4" s="18" t="s">
        <v>428</v>
      </c>
      <c r="V4" s="29"/>
      <c r="W4" s="3"/>
      <c r="X4" s="18" t="s">
        <v>428</v>
      </c>
      <c r="Y4" s="21">
        <f>V4+S4+G4</f>
        <v>77</v>
      </c>
    </row>
    <row r="5" spans="1:25">
      <c r="A5" s="18" t="s">
        <v>429</v>
      </c>
      <c r="B5" s="19"/>
      <c r="C5" s="19">
        <v>1</v>
      </c>
      <c r="D5" s="20">
        <v>23.5</v>
      </c>
      <c r="E5" s="20">
        <f t="shared" si="0"/>
        <v>24.5</v>
      </c>
      <c r="F5" s="19">
        <v>29.5</v>
      </c>
      <c r="G5" s="21">
        <f t="shared" si="3"/>
        <v>54</v>
      </c>
      <c r="H5" s="57">
        <f t="shared" si="4"/>
        <v>4</v>
      </c>
      <c r="I5" s="3"/>
      <c r="J5" s="22"/>
      <c r="K5" s="18" t="s">
        <v>429</v>
      </c>
      <c r="L5" s="19"/>
      <c r="M5" s="19">
        <v>6.5</v>
      </c>
      <c r="N5" s="19">
        <v>28.5</v>
      </c>
      <c r="O5" s="19">
        <f t="shared" si="1"/>
        <v>35</v>
      </c>
      <c r="P5" s="25">
        <f t="shared" si="5"/>
        <v>5</v>
      </c>
      <c r="Q5" s="26"/>
      <c r="R5" s="24"/>
      <c r="S5" s="27">
        <f t="shared" si="6"/>
        <v>35</v>
      </c>
      <c r="T5" s="3">
        <f t="shared" si="2"/>
        <v>11</v>
      </c>
      <c r="U5" s="18" t="s">
        <v>429</v>
      </c>
      <c r="V5" s="29"/>
      <c r="W5" s="3"/>
      <c r="X5" s="18" t="s">
        <v>429</v>
      </c>
      <c r="Y5" s="21">
        <f t="shared" ref="Y5:Y20" si="7">V5+S5+G5</f>
        <v>89</v>
      </c>
    </row>
    <row r="6" spans="1:25">
      <c r="A6" s="18" t="s">
        <v>430</v>
      </c>
      <c r="B6" s="19"/>
      <c r="C6" s="19">
        <v>6</v>
      </c>
      <c r="D6" s="20">
        <v>19</v>
      </c>
      <c r="E6" s="20">
        <f t="shared" si="0"/>
        <v>25</v>
      </c>
      <c r="F6" s="19">
        <v>26</v>
      </c>
      <c r="G6" s="21">
        <f t="shared" si="3"/>
        <v>51</v>
      </c>
      <c r="H6" s="57">
        <f t="shared" si="4"/>
        <v>1</v>
      </c>
      <c r="I6" s="3"/>
      <c r="J6" s="22"/>
      <c r="K6" s="18" t="s">
        <v>430</v>
      </c>
      <c r="L6" s="19"/>
      <c r="M6" s="19"/>
      <c r="N6" s="19">
        <v>18.5</v>
      </c>
      <c r="O6" s="19">
        <f t="shared" si="1"/>
        <v>18.5</v>
      </c>
      <c r="P6" s="25">
        <f>40-O6</f>
        <v>21.5</v>
      </c>
      <c r="Q6" s="26"/>
      <c r="R6" s="24"/>
      <c r="S6" s="27">
        <f t="shared" si="6"/>
        <v>18.5</v>
      </c>
      <c r="T6" s="3">
        <f t="shared" si="2"/>
        <v>-5.5</v>
      </c>
      <c r="U6" s="18" t="s">
        <v>430</v>
      </c>
      <c r="V6" s="29">
        <v>6</v>
      </c>
      <c r="W6" s="3"/>
      <c r="X6" s="18" t="s">
        <v>430</v>
      </c>
      <c r="Y6" s="21">
        <f t="shared" si="7"/>
        <v>75.5</v>
      </c>
    </row>
    <row r="7" spans="1:25">
      <c r="A7" s="18" t="s">
        <v>431</v>
      </c>
      <c r="B7" s="19"/>
      <c r="C7" s="19">
        <v>2</v>
      </c>
      <c r="D7" s="20">
        <v>21</v>
      </c>
      <c r="E7" s="20">
        <f t="shared" si="0"/>
        <v>23</v>
      </c>
      <c r="F7" s="19">
        <v>29</v>
      </c>
      <c r="G7" s="21">
        <f t="shared" si="3"/>
        <v>52</v>
      </c>
      <c r="H7" s="57">
        <f t="shared" si="4"/>
        <v>2</v>
      </c>
      <c r="I7" s="3"/>
      <c r="J7" s="22"/>
      <c r="K7" s="18" t="s">
        <v>431</v>
      </c>
      <c r="L7" s="19"/>
      <c r="M7" s="19">
        <v>1</v>
      </c>
      <c r="N7" s="19">
        <v>23</v>
      </c>
      <c r="O7" s="19">
        <f t="shared" si="1"/>
        <v>24</v>
      </c>
      <c r="P7" s="25">
        <f>40-O7</f>
        <v>16</v>
      </c>
      <c r="Q7" s="26"/>
      <c r="R7" s="24"/>
      <c r="S7" s="27">
        <f t="shared" si="6"/>
        <v>24</v>
      </c>
      <c r="T7" s="3">
        <f t="shared" si="2"/>
        <v>0</v>
      </c>
      <c r="U7" s="18" t="s">
        <v>431</v>
      </c>
      <c r="V7" s="29"/>
      <c r="W7" s="3"/>
      <c r="X7" s="18" t="s">
        <v>431</v>
      </c>
      <c r="Y7" s="21">
        <f t="shared" si="7"/>
        <v>76</v>
      </c>
    </row>
    <row r="8" spans="1:25">
      <c r="A8" s="18" t="s">
        <v>432</v>
      </c>
      <c r="B8" s="19"/>
      <c r="C8" s="19"/>
      <c r="D8" s="20">
        <v>22</v>
      </c>
      <c r="E8" s="20">
        <f t="shared" si="0"/>
        <v>22</v>
      </c>
      <c r="F8" s="19">
        <v>25.5</v>
      </c>
      <c r="G8" s="21">
        <f t="shared" si="3"/>
        <v>47.5</v>
      </c>
      <c r="H8" s="57">
        <f t="shared" si="4"/>
        <v>-2.5</v>
      </c>
      <c r="I8" s="3"/>
      <c r="J8" s="22"/>
      <c r="K8" s="18" t="s">
        <v>432</v>
      </c>
      <c r="L8" s="19"/>
      <c r="M8" s="19">
        <v>1</v>
      </c>
      <c r="N8" s="19">
        <v>25</v>
      </c>
      <c r="O8" s="19">
        <f t="shared" si="1"/>
        <v>26</v>
      </c>
      <c r="P8" s="25">
        <f t="shared" si="5"/>
        <v>14</v>
      </c>
      <c r="Q8" s="26"/>
      <c r="R8" s="24"/>
      <c r="S8" s="27">
        <f t="shared" si="6"/>
        <v>26</v>
      </c>
      <c r="T8" s="3">
        <f t="shared" si="2"/>
        <v>2</v>
      </c>
      <c r="U8" s="18" t="s">
        <v>432</v>
      </c>
      <c r="V8" s="29"/>
      <c r="W8" s="3"/>
      <c r="X8" s="18" t="s">
        <v>432</v>
      </c>
      <c r="Y8" s="21">
        <f t="shared" si="7"/>
        <v>73.5</v>
      </c>
    </row>
    <row r="9" spans="1:25">
      <c r="A9" s="18" t="s">
        <v>433</v>
      </c>
      <c r="B9" s="19"/>
      <c r="C9" s="19"/>
      <c r="D9" s="20">
        <v>20.5</v>
      </c>
      <c r="E9" s="20">
        <f t="shared" si="0"/>
        <v>20.5</v>
      </c>
      <c r="F9" s="19">
        <v>24</v>
      </c>
      <c r="G9" s="21">
        <f t="shared" si="3"/>
        <v>44.5</v>
      </c>
      <c r="H9" s="57">
        <f t="shared" si="4"/>
        <v>-5.5</v>
      </c>
      <c r="I9" s="3"/>
      <c r="J9" s="22"/>
      <c r="K9" s="18" t="s">
        <v>433</v>
      </c>
      <c r="L9" s="19"/>
      <c r="M9" s="19"/>
      <c r="N9" s="19">
        <v>23.5</v>
      </c>
      <c r="O9" s="19">
        <f t="shared" si="1"/>
        <v>23.5</v>
      </c>
      <c r="P9" s="25">
        <f t="shared" si="5"/>
        <v>16.5</v>
      </c>
      <c r="Q9" s="26"/>
      <c r="R9" s="24"/>
      <c r="S9" s="27">
        <f t="shared" si="6"/>
        <v>23.5</v>
      </c>
      <c r="T9" s="3">
        <f t="shared" si="2"/>
        <v>-0.5</v>
      </c>
      <c r="U9" s="18" t="s">
        <v>433</v>
      </c>
      <c r="V9" s="29"/>
      <c r="W9" s="3"/>
      <c r="X9" s="18" t="s">
        <v>433</v>
      </c>
      <c r="Y9" s="21">
        <f t="shared" si="7"/>
        <v>68</v>
      </c>
    </row>
    <row r="10" spans="1:25">
      <c r="A10" s="18" t="s">
        <v>434</v>
      </c>
      <c r="B10" s="19"/>
      <c r="C10" s="19">
        <v>1</v>
      </c>
      <c r="D10" s="20">
        <v>28</v>
      </c>
      <c r="E10" s="20">
        <f t="shared" si="0"/>
        <v>29</v>
      </c>
      <c r="F10" s="19">
        <v>29</v>
      </c>
      <c r="G10" s="21">
        <f t="shared" si="3"/>
        <v>58</v>
      </c>
      <c r="H10" s="57">
        <f t="shared" si="4"/>
        <v>8</v>
      </c>
      <c r="I10" s="3"/>
      <c r="J10" s="22"/>
      <c r="K10" s="18" t="s">
        <v>434</v>
      </c>
      <c r="L10" s="19"/>
      <c r="M10" s="19">
        <v>1</v>
      </c>
      <c r="N10" s="19">
        <v>23.5</v>
      </c>
      <c r="O10" s="19">
        <f t="shared" si="1"/>
        <v>24.5</v>
      </c>
      <c r="P10" s="25">
        <f t="shared" si="5"/>
        <v>15.5</v>
      </c>
      <c r="Q10" s="26"/>
      <c r="R10" s="24"/>
      <c r="S10" s="27">
        <f t="shared" si="6"/>
        <v>24.5</v>
      </c>
      <c r="T10" s="3">
        <f t="shared" si="2"/>
        <v>0.5</v>
      </c>
      <c r="U10" s="18" t="s">
        <v>434</v>
      </c>
      <c r="V10" s="29"/>
      <c r="W10" s="3"/>
      <c r="X10" s="18" t="s">
        <v>434</v>
      </c>
      <c r="Y10" s="21">
        <f t="shared" si="7"/>
        <v>82.5</v>
      </c>
    </row>
    <row r="11" spans="1:25">
      <c r="A11" s="18" t="s">
        <v>435</v>
      </c>
      <c r="B11" s="19"/>
      <c r="C11" s="19">
        <v>1</v>
      </c>
      <c r="D11" s="20">
        <v>19</v>
      </c>
      <c r="E11" s="20">
        <f t="shared" si="0"/>
        <v>20</v>
      </c>
      <c r="F11" s="19">
        <v>27.5</v>
      </c>
      <c r="G11" s="21">
        <f t="shared" si="3"/>
        <v>47.5</v>
      </c>
      <c r="H11" s="57">
        <f t="shared" si="4"/>
        <v>-2.5</v>
      </c>
      <c r="I11" s="3"/>
      <c r="J11" s="22"/>
      <c r="K11" s="18" t="s">
        <v>435</v>
      </c>
      <c r="L11" s="19"/>
      <c r="M11" s="19">
        <v>3</v>
      </c>
      <c r="N11" s="19">
        <v>21.5</v>
      </c>
      <c r="O11" s="19">
        <f t="shared" si="1"/>
        <v>24.5</v>
      </c>
      <c r="P11" s="25">
        <f t="shared" si="5"/>
        <v>15.5</v>
      </c>
      <c r="Q11" s="26"/>
      <c r="R11" s="24"/>
      <c r="S11" s="27">
        <f t="shared" si="6"/>
        <v>24.5</v>
      </c>
      <c r="T11" s="3">
        <f t="shared" si="2"/>
        <v>0.5</v>
      </c>
      <c r="U11" s="18" t="s">
        <v>435</v>
      </c>
      <c r="V11" s="29"/>
      <c r="W11" s="3"/>
      <c r="X11" s="18" t="s">
        <v>435</v>
      </c>
      <c r="Y11" s="21">
        <f t="shared" si="7"/>
        <v>72</v>
      </c>
    </row>
    <row r="12" spans="1:25">
      <c r="A12" s="18" t="s">
        <v>436</v>
      </c>
      <c r="B12" s="19"/>
      <c r="C12" s="19">
        <v>2</v>
      </c>
      <c r="D12" s="20">
        <v>22.5</v>
      </c>
      <c r="E12" s="20">
        <f t="shared" si="0"/>
        <v>24.5</v>
      </c>
      <c r="F12" s="19">
        <v>26</v>
      </c>
      <c r="G12" s="21">
        <f t="shared" si="3"/>
        <v>50.5</v>
      </c>
      <c r="H12" s="57">
        <f t="shared" si="4"/>
        <v>0.5</v>
      </c>
      <c r="I12" s="3"/>
      <c r="J12" s="22"/>
      <c r="K12" s="18" t="s">
        <v>436</v>
      </c>
      <c r="L12" s="19"/>
      <c r="M12" s="19"/>
      <c r="N12" s="19">
        <v>30</v>
      </c>
      <c r="O12" s="19">
        <f t="shared" si="1"/>
        <v>30</v>
      </c>
      <c r="P12" s="25">
        <f t="shared" si="5"/>
        <v>10</v>
      </c>
      <c r="Q12" s="26"/>
      <c r="R12" s="24"/>
      <c r="S12" s="27">
        <f t="shared" si="6"/>
        <v>30</v>
      </c>
      <c r="T12" s="3">
        <f t="shared" si="2"/>
        <v>6</v>
      </c>
      <c r="U12" s="18" t="s">
        <v>436</v>
      </c>
      <c r="V12" s="29"/>
      <c r="W12" s="3"/>
      <c r="X12" s="18" t="s">
        <v>436</v>
      </c>
      <c r="Y12" s="21">
        <f t="shared" si="7"/>
        <v>80.5</v>
      </c>
    </row>
    <row r="13" spans="1:25">
      <c r="A13" s="18" t="s">
        <v>437</v>
      </c>
      <c r="B13" s="19"/>
      <c r="C13" s="19"/>
      <c r="D13" s="20">
        <v>35</v>
      </c>
      <c r="E13" s="20">
        <f t="shared" si="0"/>
        <v>35</v>
      </c>
      <c r="F13" s="19">
        <v>15.5</v>
      </c>
      <c r="G13" s="21">
        <f t="shared" si="3"/>
        <v>50.5</v>
      </c>
      <c r="H13" s="57">
        <f t="shared" si="4"/>
        <v>0.5</v>
      </c>
      <c r="I13" s="3"/>
      <c r="J13" s="22"/>
      <c r="K13" s="18" t="s">
        <v>437</v>
      </c>
      <c r="L13" s="19"/>
      <c r="M13" s="19">
        <v>2</v>
      </c>
      <c r="N13" s="19">
        <v>24</v>
      </c>
      <c r="O13" s="19">
        <f t="shared" si="1"/>
        <v>26</v>
      </c>
      <c r="P13" s="25">
        <f t="shared" si="5"/>
        <v>14</v>
      </c>
      <c r="Q13" s="26"/>
      <c r="R13" s="24"/>
      <c r="S13" s="27">
        <f t="shared" si="6"/>
        <v>26</v>
      </c>
      <c r="T13" s="3">
        <f t="shared" si="2"/>
        <v>2</v>
      </c>
      <c r="U13" s="18" t="s">
        <v>437</v>
      </c>
      <c r="V13" s="29">
        <v>1</v>
      </c>
      <c r="W13" s="3"/>
      <c r="X13" s="18" t="s">
        <v>437</v>
      </c>
      <c r="Y13" s="21">
        <f t="shared" si="7"/>
        <v>77.5</v>
      </c>
    </row>
    <row r="14" spans="1:25">
      <c r="A14" s="18" t="s">
        <v>438</v>
      </c>
      <c r="B14" s="19"/>
      <c r="C14" s="19">
        <v>3</v>
      </c>
      <c r="D14" s="20">
        <v>24.5</v>
      </c>
      <c r="E14" s="20">
        <f t="shared" si="0"/>
        <v>27.5</v>
      </c>
      <c r="F14" s="19">
        <v>20.5</v>
      </c>
      <c r="G14" s="21">
        <f t="shared" si="3"/>
        <v>48</v>
      </c>
      <c r="H14" s="57">
        <f t="shared" si="4"/>
        <v>-2</v>
      </c>
      <c r="I14" s="30"/>
      <c r="J14" s="22"/>
      <c r="K14" s="18" t="s">
        <v>438</v>
      </c>
      <c r="L14" s="31"/>
      <c r="M14" s="31"/>
      <c r="N14" s="31">
        <v>21</v>
      </c>
      <c r="O14" s="19">
        <f t="shared" si="1"/>
        <v>21</v>
      </c>
      <c r="P14" s="25">
        <f t="shared" si="5"/>
        <v>19</v>
      </c>
      <c r="Q14" s="26"/>
      <c r="R14" s="24"/>
      <c r="S14" s="27">
        <f t="shared" si="6"/>
        <v>21</v>
      </c>
      <c r="T14" s="3">
        <f t="shared" si="2"/>
        <v>-3</v>
      </c>
      <c r="U14" s="18" t="s">
        <v>438</v>
      </c>
      <c r="V14" s="29"/>
      <c r="W14" s="30"/>
      <c r="X14" s="18" t="s">
        <v>438</v>
      </c>
      <c r="Y14" s="21">
        <f t="shared" si="7"/>
        <v>69</v>
      </c>
    </row>
    <row r="15" spans="1:25">
      <c r="A15" s="18" t="s">
        <v>439</v>
      </c>
      <c r="B15" s="19"/>
      <c r="C15" s="19"/>
      <c r="D15" s="20">
        <v>22.5</v>
      </c>
      <c r="E15" s="20">
        <f t="shared" si="0"/>
        <v>22.5</v>
      </c>
      <c r="F15" s="19">
        <v>16</v>
      </c>
      <c r="G15" s="21">
        <f t="shared" si="3"/>
        <v>38.5</v>
      </c>
      <c r="H15" s="57">
        <f t="shared" si="4"/>
        <v>-11.5</v>
      </c>
      <c r="I15" s="3"/>
      <c r="J15" s="22"/>
      <c r="K15" s="18" t="s">
        <v>439</v>
      </c>
      <c r="L15" s="19"/>
      <c r="M15" s="19"/>
      <c r="N15" s="19">
        <v>0</v>
      </c>
      <c r="O15" s="19">
        <f t="shared" si="1"/>
        <v>0</v>
      </c>
      <c r="P15" s="25">
        <f t="shared" si="5"/>
        <v>40</v>
      </c>
      <c r="Q15" s="26"/>
      <c r="R15" s="24"/>
      <c r="S15" s="27">
        <f t="shared" si="6"/>
        <v>0</v>
      </c>
      <c r="T15" s="3">
        <f t="shared" si="2"/>
        <v>-24</v>
      </c>
      <c r="U15" s="18" t="s">
        <v>439</v>
      </c>
      <c r="V15" s="29"/>
      <c r="W15" s="3"/>
      <c r="X15" s="18" t="s">
        <v>439</v>
      </c>
      <c r="Y15" s="21">
        <f t="shared" si="7"/>
        <v>38.5</v>
      </c>
    </row>
    <row r="16" spans="1:25">
      <c r="A16" s="18" t="s">
        <v>440</v>
      </c>
      <c r="B16" s="19"/>
      <c r="C16" s="19">
        <v>1</v>
      </c>
      <c r="D16" s="20">
        <v>7</v>
      </c>
      <c r="E16" s="20">
        <f t="shared" si="0"/>
        <v>8</v>
      </c>
      <c r="F16" s="19">
        <v>23.5</v>
      </c>
      <c r="G16" s="21">
        <f t="shared" si="3"/>
        <v>31.5</v>
      </c>
      <c r="H16" s="57">
        <f t="shared" si="4"/>
        <v>-18.5</v>
      </c>
      <c r="I16" s="3"/>
      <c r="J16" s="22"/>
      <c r="K16" s="18" t="s">
        <v>440</v>
      </c>
      <c r="L16" s="19"/>
      <c r="M16" s="19">
        <v>4</v>
      </c>
      <c r="N16" s="19">
        <v>27.5</v>
      </c>
      <c r="O16" s="19">
        <f t="shared" si="1"/>
        <v>31.5</v>
      </c>
      <c r="P16" s="25">
        <f t="shared" si="5"/>
        <v>8.5</v>
      </c>
      <c r="Q16" s="26"/>
      <c r="R16" s="24"/>
      <c r="S16" s="27">
        <f t="shared" si="6"/>
        <v>31.5</v>
      </c>
      <c r="T16" s="3">
        <f t="shared" si="2"/>
        <v>7.5</v>
      </c>
      <c r="U16" s="18" t="s">
        <v>440</v>
      </c>
      <c r="V16" s="29"/>
      <c r="W16" s="3"/>
      <c r="X16" s="18" t="s">
        <v>440</v>
      </c>
      <c r="Y16" s="21">
        <f t="shared" si="7"/>
        <v>63</v>
      </c>
    </row>
    <row r="17" spans="1:25">
      <c r="A17" s="18" t="s">
        <v>441</v>
      </c>
      <c r="B17" s="19"/>
      <c r="C17" s="19">
        <v>4</v>
      </c>
      <c r="D17" s="20">
        <v>24.5</v>
      </c>
      <c r="E17" s="20">
        <f t="shared" si="0"/>
        <v>28.5</v>
      </c>
      <c r="F17" s="19">
        <v>26.5</v>
      </c>
      <c r="G17" s="21">
        <f t="shared" si="3"/>
        <v>55</v>
      </c>
      <c r="H17" s="57">
        <f t="shared" si="4"/>
        <v>5</v>
      </c>
      <c r="I17" s="3"/>
      <c r="J17" s="22"/>
      <c r="K17" s="18" t="s">
        <v>441</v>
      </c>
      <c r="L17" s="19"/>
      <c r="M17" s="19">
        <v>1.5</v>
      </c>
      <c r="N17" s="19">
        <v>23</v>
      </c>
      <c r="O17" s="19">
        <f t="shared" si="1"/>
        <v>24.5</v>
      </c>
      <c r="P17" s="25">
        <f t="shared" si="5"/>
        <v>15.5</v>
      </c>
      <c r="Q17" s="26"/>
      <c r="R17" s="24"/>
      <c r="S17" s="27">
        <f t="shared" si="6"/>
        <v>24.5</v>
      </c>
      <c r="T17" s="3">
        <f t="shared" si="2"/>
        <v>0.5</v>
      </c>
      <c r="U17" s="18" t="s">
        <v>441</v>
      </c>
      <c r="V17" s="29">
        <v>6</v>
      </c>
      <c r="W17" s="3"/>
      <c r="X17" s="18" t="s">
        <v>441</v>
      </c>
      <c r="Y17" s="21">
        <f t="shared" si="7"/>
        <v>85.5</v>
      </c>
    </row>
    <row r="18" spans="1:25">
      <c r="A18" s="18" t="s">
        <v>442</v>
      </c>
      <c r="B18" s="19"/>
      <c r="C18" s="19"/>
      <c r="D18" s="20">
        <v>20.5</v>
      </c>
      <c r="E18" s="20">
        <f t="shared" si="0"/>
        <v>20.5</v>
      </c>
      <c r="F18" s="19">
        <v>24</v>
      </c>
      <c r="G18" s="21">
        <f t="shared" si="3"/>
        <v>44.5</v>
      </c>
      <c r="H18" s="57">
        <f t="shared" si="4"/>
        <v>-5.5</v>
      </c>
      <c r="I18" s="3"/>
      <c r="J18" s="22"/>
      <c r="K18" s="18" t="s">
        <v>442</v>
      </c>
      <c r="L18" s="19"/>
      <c r="M18" s="19"/>
      <c r="N18" s="19">
        <v>25</v>
      </c>
      <c r="O18" s="19">
        <f t="shared" si="1"/>
        <v>25</v>
      </c>
      <c r="P18" s="25">
        <f t="shared" si="5"/>
        <v>15</v>
      </c>
      <c r="Q18" s="26"/>
      <c r="R18" s="24"/>
      <c r="S18" s="27">
        <f t="shared" si="6"/>
        <v>25</v>
      </c>
      <c r="T18" s="3">
        <f t="shared" si="2"/>
        <v>1</v>
      </c>
      <c r="U18" s="18" t="s">
        <v>442</v>
      </c>
      <c r="V18" s="29"/>
      <c r="W18" s="3"/>
      <c r="X18" s="18" t="s">
        <v>442</v>
      </c>
      <c r="Y18" s="21">
        <f t="shared" si="7"/>
        <v>69.5</v>
      </c>
    </row>
    <row r="19" spans="1:25">
      <c r="A19" s="18" t="s">
        <v>443</v>
      </c>
      <c r="B19" s="19"/>
      <c r="C19" s="19">
        <v>5</v>
      </c>
      <c r="D19" s="20">
        <v>24</v>
      </c>
      <c r="E19" s="20">
        <f t="shared" si="0"/>
        <v>29</v>
      </c>
      <c r="F19" s="19">
        <v>39.5</v>
      </c>
      <c r="G19" s="21">
        <f t="shared" si="3"/>
        <v>68.5</v>
      </c>
      <c r="H19" s="57">
        <f t="shared" si="4"/>
        <v>18.5</v>
      </c>
      <c r="I19" s="3"/>
      <c r="J19" s="22"/>
      <c r="K19" s="18" t="s">
        <v>443</v>
      </c>
      <c r="L19" s="19"/>
      <c r="M19" s="19">
        <v>5.5</v>
      </c>
      <c r="N19" s="19">
        <v>2</v>
      </c>
      <c r="O19" s="19">
        <f t="shared" si="1"/>
        <v>7.5</v>
      </c>
      <c r="P19" s="25">
        <f t="shared" si="5"/>
        <v>32.5</v>
      </c>
      <c r="Q19" s="26"/>
      <c r="R19" s="24"/>
      <c r="S19" s="27">
        <f t="shared" si="6"/>
        <v>7.5</v>
      </c>
      <c r="T19" s="3">
        <f t="shared" si="2"/>
        <v>-16.5</v>
      </c>
      <c r="U19" s="18" t="s">
        <v>443</v>
      </c>
      <c r="V19" s="29"/>
      <c r="W19" s="3"/>
      <c r="X19" s="18" t="s">
        <v>443</v>
      </c>
      <c r="Y19" s="21">
        <f t="shared" si="7"/>
        <v>76</v>
      </c>
    </row>
    <row r="20" spans="1:25">
      <c r="A20" s="18" t="s">
        <v>444</v>
      </c>
      <c r="B20" s="19"/>
      <c r="C20" s="19">
        <v>3</v>
      </c>
      <c r="D20" s="20">
        <v>18.5</v>
      </c>
      <c r="E20" s="20">
        <f t="shared" si="0"/>
        <v>21.5</v>
      </c>
      <c r="F20" s="19">
        <v>26.5</v>
      </c>
      <c r="G20" s="21">
        <f t="shared" si="3"/>
        <v>48</v>
      </c>
      <c r="H20" s="57">
        <f t="shared" si="4"/>
        <v>-2</v>
      </c>
      <c r="I20" s="3"/>
      <c r="J20" s="22"/>
      <c r="K20" s="18" t="s">
        <v>444</v>
      </c>
      <c r="L20" s="19"/>
      <c r="M20" s="19"/>
      <c r="N20" s="19">
        <v>24.5</v>
      </c>
      <c r="O20" s="19">
        <f t="shared" si="1"/>
        <v>24.5</v>
      </c>
      <c r="P20" s="25">
        <f t="shared" si="5"/>
        <v>15.5</v>
      </c>
      <c r="Q20" s="26"/>
      <c r="R20" s="24"/>
      <c r="S20" s="27">
        <f t="shared" si="6"/>
        <v>24.5</v>
      </c>
      <c r="T20" s="3">
        <f t="shared" si="2"/>
        <v>0.5</v>
      </c>
      <c r="U20" s="18" t="s">
        <v>444</v>
      </c>
      <c r="V20" s="29"/>
      <c r="W20" s="3"/>
      <c r="X20" s="18" t="s">
        <v>444</v>
      </c>
      <c r="Y20" s="21">
        <f t="shared" si="7"/>
        <v>72.5</v>
      </c>
    </row>
    <row r="21" spans="1:25">
      <c r="A21" s="18"/>
      <c r="B21" s="19"/>
      <c r="C21" s="19"/>
      <c r="D21" s="20"/>
      <c r="E21" s="19"/>
      <c r="F21" s="19"/>
      <c r="G21" s="32"/>
      <c r="H21" s="3"/>
      <c r="J21" s="33"/>
      <c r="K21" s="18"/>
      <c r="L21" s="19"/>
      <c r="M21" s="19"/>
      <c r="N21" s="19"/>
      <c r="O21" s="19"/>
      <c r="P21" s="24"/>
      <c r="Q21" s="34"/>
      <c r="R21" s="19"/>
      <c r="S21" s="27"/>
      <c r="T21" s="3"/>
      <c r="U21" s="18"/>
      <c r="V21" s="35"/>
      <c r="W21" s="3"/>
      <c r="X21" s="18"/>
      <c r="Y21" s="32"/>
    </row>
    <row r="22" spans="1:25" ht="15" thickBot="1">
      <c r="A22" s="36" t="s">
        <v>445</v>
      </c>
      <c r="B22" s="37"/>
      <c r="C22" s="37"/>
      <c r="D22" s="38"/>
      <c r="E22" s="37"/>
      <c r="F22" s="37"/>
      <c r="G22" s="39"/>
      <c r="H22" s="3"/>
      <c r="I22" s="3"/>
      <c r="J22" s="40"/>
      <c r="K22" s="41" t="s">
        <v>445</v>
      </c>
      <c r="L22" s="42"/>
      <c r="M22" s="42"/>
      <c r="N22" s="42"/>
      <c r="O22" s="43"/>
      <c r="P22" s="42"/>
      <c r="Q22" s="85"/>
      <c r="R22" s="42"/>
      <c r="S22" s="44"/>
      <c r="T22" s="3"/>
      <c r="U22" s="45" t="s">
        <v>445</v>
      </c>
      <c r="V22" s="46"/>
      <c r="W22" s="3"/>
      <c r="X22" s="45" t="s">
        <v>445</v>
      </c>
      <c r="Y22" s="39">
        <f>SUM(G22,S22)</f>
        <v>0</v>
      </c>
    </row>
    <row r="23" spans="1:25">
      <c r="J23" s="47"/>
    </row>
    <row r="25" spans="1:25" ht="15" thickBot="1"/>
    <row r="26" spans="1:25">
      <c r="A26" s="50" t="s">
        <v>414</v>
      </c>
      <c r="B26" s="51" t="s">
        <v>446</v>
      </c>
      <c r="C26" s="4" t="s">
        <v>447</v>
      </c>
      <c r="E26" s="4" t="s">
        <v>422</v>
      </c>
      <c r="G26" s="4" t="s">
        <v>448</v>
      </c>
    </row>
    <row r="27" spans="1:25">
      <c r="A27" s="18" t="s">
        <v>434</v>
      </c>
      <c r="B27" s="32">
        <v>11</v>
      </c>
      <c r="C27" s="3">
        <f>B27-AVERAGE(B27:B40)</f>
        <v>-24.785714285714285</v>
      </c>
      <c r="E27" s="4">
        <f>20-C27</f>
        <v>44.785714285714285</v>
      </c>
      <c r="G27" s="52">
        <f>B27+D10</f>
        <v>39</v>
      </c>
      <c r="H27" s="52"/>
    </row>
    <row r="28" spans="1:25">
      <c r="A28" s="18" t="s">
        <v>438</v>
      </c>
      <c r="B28" s="32">
        <v>24.5</v>
      </c>
      <c r="C28" s="3">
        <f>B28-AVERAGE(B27:B40)</f>
        <v>-11.285714285714285</v>
      </c>
      <c r="E28" s="4">
        <f t="shared" ref="E28:E44" si="8">20-C28</f>
        <v>31.285714285714285</v>
      </c>
      <c r="G28" s="52">
        <f>B28+D14</f>
        <v>49</v>
      </c>
      <c r="H28" s="52"/>
    </row>
    <row r="29" spans="1:25">
      <c r="A29" s="18" t="s">
        <v>439</v>
      </c>
      <c r="B29" s="32">
        <v>31</v>
      </c>
      <c r="C29" s="3">
        <f>B29-AVERAGE(B$27:B$40)</f>
        <v>-4.7857142857142847</v>
      </c>
      <c r="E29" s="4">
        <f t="shared" si="8"/>
        <v>24.785714285714285</v>
      </c>
      <c r="G29" s="53">
        <f>B29+E15</f>
        <v>53.5</v>
      </c>
      <c r="H29" s="53"/>
    </row>
    <row r="30" spans="1:25">
      <c r="A30" s="18" t="s">
        <v>437</v>
      </c>
      <c r="B30" s="32">
        <v>34</v>
      </c>
      <c r="C30" s="3">
        <f t="shared" ref="C30:C44" si="9">B30-AVERAGE(B$27:B$40)</f>
        <v>-1.7857142857142847</v>
      </c>
      <c r="E30" s="4">
        <f t="shared" si="8"/>
        <v>21.785714285714285</v>
      </c>
      <c r="G30" s="53">
        <f>B30+E13</f>
        <v>69</v>
      </c>
      <c r="H30" s="53"/>
    </row>
    <row r="31" spans="1:25">
      <c r="A31" s="18" t="s">
        <v>440</v>
      </c>
      <c r="B31" s="54">
        <v>34</v>
      </c>
      <c r="C31" s="3">
        <f t="shared" si="9"/>
        <v>-1.7857142857142847</v>
      </c>
      <c r="E31" s="4">
        <f t="shared" si="8"/>
        <v>21.785714285714285</v>
      </c>
      <c r="G31" s="53">
        <f>B31+E16</f>
        <v>42</v>
      </c>
      <c r="H31" s="53"/>
    </row>
    <row r="32" spans="1:25">
      <c r="A32" s="18" t="s">
        <v>431</v>
      </c>
      <c r="B32" s="32">
        <v>36.5</v>
      </c>
      <c r="C32" s="3">
        <f>B32-AVERAGE(B$27:B$40)</f>
        <v>0.7142857142857153</v>
      </c>
      <c r="E32" s="4">
        <f t="shared" si="8"/>
        <v>19.285714285714285</v>
      </c>
      <c r="G32" s="55">
        <f>B32+E7</f>
        <v>59.5</v>
      </c>
      <c r="H32" s="55"/>
    </row>
    <row r="33" spans="1:7">
      <c r="A33" s="18" t="s">
        <v>432</v>
      </c>
      <c r="B33" s="32">
        <v>37</v>
      </c>
      <c r="C33" s="3">
        <f t="shared" si="9"/>
        <v>1.2142857142857153</v>
      </c>
      <c r="E33" s="4">
        <f t="shared" si="8"/>
        <v>18.785714285714285</v>
      </c>
      <c r="G33" s="52">
        <f>B33+E8</f>
        <v>59</v>
      </c>
    </row>
    <row r="34" spans="1:7">
      <c r="A34" s="18" t="s">
        <v>436</v>
      </c>
      <c r="B34" s="32">
        <v>39.5</v>
      </c>
      <c r="C34" s="3">
        <f t="shared" si="9"/>
        <v>3.7142857142857153</v>
      </c>
      <c r="E34" s="4">
        <f t="shared" si="8"/>
        <v>16.285714285714285</v>
      </c>
      <c r="G34" s="52">
        <f>B34+E12</f>
        <v>64</v>
      </c>
    </row>
    <row r="35" spans="1:7">
      <c r="A35" s="18" t="s">
        <v>433</v>
      </c>
      <c r="B35" s="32">
        <v>40</v>
      </c>
      <c r="C35" s="3">
        <f t="shared" si="9"/>
        <v>4.2142857142857153</v>
      </c>
      <c r="E35" s="4">
        <f t="shared" si="8"/>
        <v>15.785714285714285</v>
      </c>
      <c r="G35" s="53">
        <f>B35+E9</f>
        <v>60.5</v>
      </c>
    </row>
    <row r="36" spans="1:7">
      <c r="A36" s="18" t="s">
        <v>435</v>
      </c>
      <c r="B36" s="32">
        <v>40</v>
      </c>
      <c r="C36" s="3">
        <f t="shared" si="9"/>
        <v>4.2142857142857153</v>
      </c>
      <c r="E36" s="4">
        <f t="shared" si="8"/>
        <v>15.785714285714285</v>
      </c>
      <c r="G36" s="53">
        <f>B36+E11</f>
        <v>60</v>
      </c>
    </row>
    <row r="37" spans="1:7">
      <c r="A37" s="18" t="s">
        <v>429</v>
      </c>
      <c r="B37" s="32">
        <v>40.5</v>
      </c>
      <c r="C37" s="3">
        <f t="shared" si="9"/>
        <v>4.7142857142857153</v>
      </c>
      <c r="E37" s="4">
        <f t="shared" si="8"/>
        <v>15.285714285714285</v>
      </c>
      <c r="G37" s="52">
        <f>B37+E5</f>
        <v>65</v>
      </c>
    </row>
    <row r="38" spans="1:7">
      <c r="A38" s="18" t="s">
        <v>427</v>
      </c>
      <c r="B38" s="32">
        <v>42</v>
      </c>
      <c r="C38" s="3">
        <f t="shared" si="9"/>
        <v>6.2142857142857153</v>
      </c>
      <c r="E38" s="4">
        <f t="shared" si="8"/>
        <v>13.785714285714285</v>
      </c>
      <c r="G38" s="52">
        <f>B38+E3</f>
        <v>64.5</v>
      </c>
    </row>
    <row r="39" spans="1:7">
      <c r="A39" s="18" t="s">
        <v>430</v>
      </c>
      <c r="B39" s="32">
        <v>44</v>
      </c>
      <c r="C39" s="3">
        <f t="shared" si="9"/>
        <v>8.2142857142857153</v>
      </c>
      <c r="E39" s="4">
        <f t="shared" si="8"/>
        <v>11.785714285714285</v>
      </c>
      <c r="G39" s="52">
        <f>B39+E6</f>
        <v>69</v>
      </c>
    </row>
    <row r="40" spans="1:7">
      <c r="A40" s="18" t="s">
        <v>428</v>
      </c>
      <c r="B40" s="32">
        <v>47</v>
      </c>
      <c r="C40" s="3">
        <f t="shared" si="9"/>
        <v>11.214285714285715</v>
      </c>
      <c r="E40" s="4">
        <f t="shared" si="8"/>
        <v>8.7857142857142847</v>
      </c>
      <c r="G40" s="55">
        <f>B40+E4</f>
        <v>71</v>
      </c>
    </row>
    <row r="41" spans="1:7" ht="15" thickBot="1">
      <c r="A41" s="18" t="s">
        <v>441</v>
      </c>
      <c r="B41" s="56">
        <v>0</v>
      </c>
      <c r="C41" s="3">
        <f t="shared" si="9"/>
        <v>-35.785714285714285</v>
      </c>
      <c r="E41" s="4">
        <f t="shared" si="8"/>
        <v>55.785714285714285</v>
      </c>
      <c r="G41" s="20">
        <v>15.5</v>
      </c>
    </row>
    <row r="42" spans="1:7">
      <c r="A42" s="18" t="s">
        <v>442</v>
      </c>
      <c r="B42" s="4">
        <v>0</v>
      </c>
      <c r="C42" s="4">
        <f t="shared" si="9"/>
        <v>-35.785714285714285</v>
      </c>
      <c r="E42" s="4">
        <f t="shared" si="8"/>
        <v>55.785714285714285</v>
      </c>
      <c r="G42" s="20">
        <v>17</v>
      </c>
    </row>
    <row r="43" spans="1:7">
      <c r="A43" s="18" t="s">
        <v>443</v>
      </c>
      <c r="B43" s="4">
        <v>0</v>
      </c>
      <c r="C43" s="4">
        <f t="shared" si="9"/>
        <v>-35.785714285714285</v>
      </c>
      <c r="E43" s="4">
        <f t="shared" si="8"/>
        <v>55.785714285714285</v>
      </c>
      <c r="G43" s="20">
        <v>12</v>
      </c>
    </row>
    <row r="44" spans="1:7">
      <c r="A44" s="18" t="s">
        <v>444</v>
      </c>
      <c r="B44" s="4">
        <v>0</v>
      </c>
      <c r="C44" s="4">
        <f t="shared" si="9"/>
        <v>-35.785714285714285</v>
      </c>
      <c r="E44" s="4">
        <f t="shared" si="8"/>
        <v>55.785714285714285</v>
      </c>
      <c r="G44" s="20">
        <v>12</v>
      </c>
    </row>
  </sheetData>
  <mergeCells count="4">
    <mergeCell ref="A1:J1"/>
    <mergeCell ref="K1:R1"/>
    <mergeCell ref="U1:V1"/>
    <mergeCell ref="X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Midterm Exams</vt:lpstr>
      <vt:lpstr>24-25 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Ayşe Çona</dc:creator>
  <cp:keywords/>
  <dc:description/>
  <cp:lastModifiedBy>ABU Human Resources</cp:lastModifiedBy>
  <cp:revision/>
  <dcterms:created xsi:type="dcterms:W3CDTF">2022-10-19T07:28:32Z</dcterms:created>
  <dcterms:modified xsi:type="dcterms:W3CDTF">2025-11-07T06:18:05Z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