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MUHASEBE\ÖĞRENCİ İŞLERİ\FİYAT TARİFESİ\Eğitim\2022-2023 DÖNEMİ\YAZ OKULU\"/>
    </mc:Choice>
  </mc:AlternateContent>
  <bookViews>
    <workbookView xWindow="0" yWindow="0" windowWidth="28800" windowHeight="12060"/>
  </bookViews>
  <sheets>
    <sheet name="türkçe" sheetId="1" r:id="rId1"/>
    <sheet name="ingilizce" sheetId="2" r:id="rId2"/>
  </sheets>
  <externalReferences>
    <externalReference r:id="rId3"/>
  </externalReferences>
  <definedNames>
    <definedName name="_xlnm._FilterDatabase" localSheetId="0" hidden="1">türkçe!$B$4:$I$81</definedName>
    <definedName name="_xlnm.Print_Area" localSheetId="0">türkçe!$A$1:$I$81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9" i="2" l="1"/>
  <c r="H106" i="2" l="1"/>
  <c r="G106" i="2"/>
  <c r="H105" i="2"/>
  <c r="G105" i="2"/>
  <c r="H104" i="2"/>
  <c r="G104" i="2"/>
  <c r="H103" i="2"/>
  <c r="G103" i="2"/>
  <c r="H102" i="2"/>
  <c r="G102" i="2"/>
  <c r="H101" i="2"/>
  <c r="G101" i="2"/>
  <c r="H100" i="2"/>
  <c r="G100" i="2"/>
  <c r="H99" i="2"/>
  <c r="G99" i="2"/>
  <c r="H98" i="2"/>
  <c r="G98" i="2"/>
  <c r="H97" i="2"/>
  <c r="G97" i="2"/>
  <c r="H94" i="2"/>
  <c r="G94" i="2"/>
  <c r="H93" i="2"/>
  <c r="G93" i="2"/>
  <c r="H90" i="2"/>
  <c r="G90" i="2"/>
  <c r="H89" i="2"/>
  <c r="G89" i="2"/>
  <c r="H88" i="2"/>
  <c r="G88" i="2"/>
  <c r="H87" i="2"/>
  <c r="G87" i="2"/>
  <c r="H86" i="2"/>
  <c r="G86" i="2"/>
  <c r="H85" i="2"/>
  <c r="G85" i="2"/>
  <c r="H84" i="2"/>
  <c r="G84" i="2"/>
  <c r="H83" i="2"/>
  <c r="G83" i="2"/>
  <c r="H82" i="2"/>
  <c r="G82" i="2"/>
  <c r="H81" i="2"/>
  <c r="G81" i="2"/>
  <c r="H80" i="2"/>
  <c r="G80" i="2"/>
  <c r="H79" i="2"/>
  <c r="G79" i="2"/>
  <c r="H76" i="2"/>
  <c r="G76" i="2"/>
  <c r="H75" i="2"/>
  <c r="G75" i="2"/>
  <c r="H74" i="2"/>
  <c r="G74" i="2"/>
  <c r="H73" i="2"/>
  <c r="G73" i="2"/>
  <c r="H70" i="2"/>
  <c r="G70" i="2"/>
  <c r="G69" i="2"/>
  <c r="H68" i="2"/>
  <c r="G68" i="2"/>
  <c r="H67" i="2"/>
  <c r="G67" i="2"/>
  <c r="H66" i="2"/>
  <c r="G66" i="2"/>
  <c r="H65" i="2"/>
  <c r="G65" i="2"/>
  <c r="H64" i="2"/>
  <c r="G64" i="2"/>
  <c r="H63" i="2"/>
  <c r="G63" i="2"/>
  <c r="H61" i="2"/>
  <c r="G61" i="2"/>
  <c r="H60" i="2"/>
  <c r="G60" i="2"/>
  <c r="H59" i="2"/>
  <c r="G59" i="2"/>
  <c r="H58" i="2"/>
  <c r="G58" i="2"/>
  <c r="H57" i="2"/>
  <c r="G57" i="2"/>
  <c r="H56" i="2"/>
  <c r="G56" i="2"/>
  <c r="H55" i="2"/>
  <c r="G55" i="2"/>
  <c r="H54" i="2"/>
  <c r="G54" i="2"/>
  <c r="H53" i="2"/>
  <c r="G53" i="2"/>
  <c r="H52" i="2"/>
  <c r="G52" i="2"/>
  <c r="H51" i="2"/>
  <c r="G51" i="2"/>
  <c r="H50" i="2"/>
  <c r="G50" i="2"/>
  <c r="H49" i="2"/>
  <c r="G49" i="2"/>
  <c r="H48" i="2"/>
  <c r="G48" i="2"/>
  <c r="H47" i="2"/>
  <c r="G47" i="2"/>
  <c r="H46" i="2"/>
  <c r="G46" i="2"/>
  <c r="H45" i="2"/>
  <c r="G45" i="2"/>
  <c r="H44" i="2"/>
  <c r="G44" i="2"/>
  <c r="H43" i="2"/>
  <c r="G43" i="2"/>
  <c r="H42" i="2"/>
  <c r="G42" i="2"/>
  <c r="H41" i="2"/>
  <c r="G41" i="2"/>
  <c r="H40" i="2"/>
  <c r="G40" i="2"/>
  <c r="H39" i="2"/>
  <c r="G39" i="2"/>
  <c r="H36" i="2"/>
  <c r="G36" i="2"/>
  <c r="H35" i="2"/>
  <c r="G35" i="2"/>
  <c r="H34" i="2"/>
  <c r="G34" i="2"/>
  <c r="H33" i="2"/>
  <c r="G33" i="2"/>
  <c r="H32" i="2"/>
  <c r="G32" i="2"/>
  <c r="H31" i="2"/>
  <c r="G31" i="2"/>
  <c r="H30" i="2"/>
  <c r="G30" i="2"/>
  <c r="H29" i="2"/>
  <c r="G29" i="2"/>
  <c r="H28" i="2"/>
  <c r="G28" i="2"/>
  <c r="H27" i="2"/>
  <c r="G27" i="2"/>
  <c r="H26" i="2"/>
  <c r="G26" i="2"/>
  <c r="H25" i="2"/>
  <c r="G25" i="2"/>
  <c r="H24" i="2"/>
  <c r="G24" i="2"/>
  <c r="H23" i="2"/>
  <c r="G23" i="2"/>
  <c r="H22" i="2"/>
  <c r="G22" i="2"/>
  <c r="H21" i="2"/>
  <c r="G21" i="2"/>
  <c r="H20" i="2"/>
  <c r="G20" i="2"/>
  <c r="H19" i="2"/>
  <c r="G19" i="2"/>
  <c r="H18" i="2"/>
  <c r="G18" i="2"/>
  <c r="H17" i="2"/>
  <c r="G17" i="2"/>
  <c r="H16" i="2"/>
  <c r="G16" i="2"/>
  <c r="H15" i="2"/>
  <c r="G15" i="2"/>
  <c r="H14" i="2"/>
  <c r="G14" i="2"/>
  <c r="H13" i="2"/>
  <c r="G13" i="2"/>
  <c r="H12" i="2"/>
  <c r="G12" i="2"/>
  <c r="H11" i="2"/>
  <c r="G11" i="2"/>
  <c r="H10" i="2"/>
  <c r="G10" i="2"/>
  <c r="H9" i="2"/>
  <c r="G9" i="2"/>
  <c r="H8" i="2"/>
  <c r="G8" i="2"/>
  <c r="H7" i="2"/>
  <c r="G7" i="2"/>
  <c r="H6" i="2"/>
  <c r="G6" i="2"/>
  <c r="H5" i="2"/>
  <c r="G5" i="2"/>
  <c r="G107" i="1"/>
  <c r="H107" i="1" s="1"/>
  <c r="I107" i="1" s="1"/>
  <c r="G106" i="1"/>
  <c r="H106" i="1" s="1"/>
  <c r="I106" i="1" s="1"/>
  <c r="G105" i="1"/>
  <c r="H105" i="1" s="1"/>
  <c r="I105" i="1" s="1"/>
  <c r="H104" i="1"/>
  <c r="I104" i="1" s="1"/>
  <c r="G104" i="1"/>
  <c r="G103" i="1"/>
  <c r="H103" i="1" s="1"/>
  <c r="I103" i="1" s="1"/>
  <c r="G102" i="1"/>
  <c r="H102" i="1" s="1"/>
  <c r="I102" i="1" s="1"/>
  <c r="G101" i="1"/>
  <c r="H101" i="1" s="1"/>
  <c r="I101" i="1" s="1"/>
  <c r="H100" i="1"/>
  <c r="I100" i="1" s="1"/>
  <c r="G100" i="1"/>
  <c r="G99" i="1"/>
  <c r="H99" i="1" s="1"/>
  <c r="I99" i="1" s="1"/>
  <c r="G98" i="1"/>
  <c r="H98" i="1" s="1"/>
  <c r="I98" i="1" s="1"/>
  <c r="I95" i="1"/>
  <c r="H94" i="1"/>
  <c r="I94" i="1" s="1"/>
  <c r="G94" i="1"/>
  <c r="G91" i="1"/>
  <c r="H91" i="1" s="1"/>
  <c r="I91" i="1" s="1"/>
  <c r="H90" i="1"/>
  <c r="I90" i="1" s="1"/>
  <c r="G90" i="1"/>
  <c r="G89" i="1"/>
  <c r="H89" i="1" s="1"/>
  <c r="I89" i="1" s="1"/>
  <c r="G88" i="1"/>
  <c r="H88" i="1" s="1"/>
  <c r="I88" i="1" s="1"/>
  <c r="G87" i="1"/>
  <c r="H87" i="1" s="1"/>
  <c r="I87" i="1" s="1"/>
  <c r="H86" i="1"/>
  <c r="I86" i="1" s="1"/>
  <c r="G86" i="1"/>
  <c r="G85" i="1"/>
  <c r="H85" i="1" s="1"/>
  <c r="I85" i="1" s="1"/>
  <c r="G84" i="1"/>
  <c r="H84" i="1" s="1"/>
  <c r="I84" i="1" s="1"/>
  <c r="G83" i="1"/>
  <c r="H83" i="1" s="1"/>
  <c r="I83" i="1" s="1"/>
  <c r="H82" i="1"/>
  <c r="I82" i="1" s="1"/>
  <c r="G82" i="1"/>
  <c r="G81" i="1"/>
  <c r="H81" i="1" s="1"/>
  <c r="I81" i="1" s="1"/>
  <c r="G80" i="1"/>
  <c r="H80" i="1" s="1"/>
  <c r="I80" i="1" s="1"/>
  <c r="G77" i="1"/>
  <c r="H77" i="1" s="1"/>
  <c r="I77" i="1" s="1"/>
  <c r="H76" i="1"/>
  <c r="I76" i="1" s="1"/>
  <c r="G76" i="1"/>
  <c r="G75" i="1"/>
  <c r="H75" i="1" s="1"/>
  <c r="I75" i="1" s="1"/>
  <c r="G74" i="1"/>
  <c r="H74" i="1" s="1"/>
  <c r="I74" i="1" s="1"/>
  <c r="G71" i="1"/>
  <c r="H71" i="1" s="1"/>
  <c r="I71" i="1" s="1"/>
  <c r="H70" i="1"/>
  <c r="I70" i="1" s="1"/>
  <c r="G70" i="1"/>
  <c r="G69" i="1"/>
  <c r="H69" i="1" s="1"/>
  <c r="I69" i="1" s="1"/>
  <c r="G68" i="1"/>
  <c r="H68" i="1" s="1"/>
  <c r="I68" i="1" s="1"/>
  <c r="G67" i="1"/>
  <c r="H67" i="1" s="1"/>
  <c r="I67" i="1" s="1"/>
  <c r="H66" i="1"/>
  <c r="I66" i="1" s="1"/>
  <c r="G66" i="1"/>
  <c r="G65" i="1"/>
  <c r="H65" i="1" s="1"/>
  <c r="I65" i="1" s="1"/>
  <c r="G64" i="1"/>
  <c r="H64" i="1" s="1"/>
  <c r="I64" i="1" s="1"/>
  <c r="I61" i="1"/>
  <c r="H61" i="1"/>
  <c r="G61" i="1"/>
  <c r="H60" i="1"/>
  <c r="I60" i="1" s="1"/>
  <c r="G60" i="1"/>
  <c r="G59" i="1"/>
  <c r="H59" i="1" s="1"/>
  <c r="I59" i="1" s="1"/>
  <c r="G58" i="1"/>
  <c r="H58" i="1" s="1"/>
  <c r="I58" i="1" s="1"/>
  <c r="G57" i="1"/>
  <c r="H57" i="1" s="1"/>
  <c r="I57" i="1" s="1"/>
  <c r="H56" i="1"/>
  <c r="I56" i="1" s="1"/>
  <c r="G56" i="1"/>
  <c r="H55" i="1"/>
  <c r="I55" i="1" s="1"/>
  <c r="G55" i="1"/>
  <c r="H54" i="1"/>
  <c r="I54" i="1" s="1"/>
  <c r="G54" i="1"/>
  <c r="I53" i="1"/>
  <c r="H53" i="1"/>
  <c r="G53" i="1"/>
  <c r="H52" i="1"/>
  <c r="I52" i="1" s="1"/>
  <c r="G52" i="1"/>
  <c r="H51" i="1"/>
  <c r="I51" i="1" s="1"/>
  <c r="G51" i="1"/>
  <c r="H50" i="1"/>
  <c r="I50" i="1" s="1"/>
  <c r="G50" i="1"/>
  <c r="G49" i="1"/>
  <c r="H49" i="1" s="1"/>
  <c r="I49" i="1" s="1"/>
  <c r="H48" i="1"/>
  <c r="I48" i="1" s="1"/>
  <c r="G48" i="1"/>
  <c r="H47" i="1"/>
  <c r="I47" i="1" s="1"/>
  <c r="G47" i="1"/>
  <c r="G46" i="1"/>
  <c r="H46" i="1" s="1"/>
  <c r="I46" i="1" s="1"/>
  <c r="G45" i="1"/>
  <c r="H45" i="1" s="1"/>
  <c r="I45" i="1" s="1"/>
  <c r="H44" i="1"/>
  <c r="I44" i="1" s="1"/>
  <c r="G44" i="1"/>
  <c r="G43" i="1"/>
  <c r="H43" i="1" s="1"/>
  <c r="I43" i="1" s="1"/>
  <c r="G42" i="1"/>
  <c r="H42" i="1" s="1"/>
  <c r="I42" i="1" s="1"/>
  <c r="I41" i="1"/>
  <c r="H41" i="1"/>
  <c r="G41" i="1"/>
  <c r="H40" i="1"/>
  <c r="I40" i="1" s="1"/>
  <c r="G40" i="1"/>
  <c r="H39" i="1"/>
  <c r="I39" i="1" s="1"/>
  <c r="G39" i="1"/>
  <c r="G36" i="1"/>
  <c r="H36" i="1" s="1"/>
  <c r="I36" i="1" s="1"/>
  <c r="G35" i="1"/>
  <c r="H35" i="1" s="1"/>
  <c r="I35" i="1" s="1"/>
  <c r="H34" i="1"/>
  <c r="I34" i="1" s="1"/>
  <c r="G34" i="1"/>
  <c r="G33" i="1"/>
  <c r="H33" i="1" s="1"/>
  <c r="I33" i="1" s="1"/>
  <c r="G32" i="1"/>
  <c r="H32" i="1" s="1"/>
  <c r="I32" i="1" s="1"/>
  <c r="G31" i="1"/>
  <c r="H31" i="1" s="1"/>
  <c r="I31" i="1" s="1"/>
  <c r="H30" i="1"/>
  <c r="I30" i="1" s="1"/>
  <c r="G30" i="1"/>
  <c r="G29" i="1"/>
  <c r="H29" i="1" s="1"/>
  <c r="I29" i="1" s="1"/>
  <c r="G28" i="1"/>
  <c r="H28" i="1" s="1"/>
  <c r="I28" i="1" s="1"/>
  <c r="G27" i="1"/>
  <c r="H27" i="1" s="1"/>
  <c r="I27" i="1" s="1"/>
  <c r="H26" i="1"/>
  <c r="I26" i="1" s="1"/>
  <c r="G26" i="1"/>
  <c r="G25" i="1"/>
  <c r="H25" i="1" s="1"/>
  <c r="I25" i="1" s="1"/>
  <c r="G24" i="1"/>
  <c r="H24" i="1" s="1"/>
  <c r="I24" i="1" s="1"/>
  <c r="G23" i="1"/>
  <c r="H23" i="1" s="1"/>
  <c r="I23" i="1" s="1"/>
  <c r="H22" i="1"/>
  <c r="I22" i="1" s="1"/>
  <c r="G22" i="1"/>
  <c r="G21" i="1"/>
  <c r="H21" i="1" s="1"/>
  <c r="I21" i="1" s="1"/>
  <c r="G20" i="1"/>
  <c r="H20" i="1" s="1"/>
  <c r="I20" i="1" s="1"/>
  <c r="G19" i="1"/>
  <c r="H19" i="1" s="1"/>
  <c r="I19" i="1" s="1"/>
  <c r="H18" i="1"/>
  <c r="I18" i="1" s="1"/>
  <c r="G18" i="1"/>
  <c r="G17" i="1"/>
  <c r="H17" i="1" s="1"/>
  <c r="I17" i="1" s="1"/>
  <c r="G16" i="1"/>
  <c r="H16" i="1" s="1"/>
  <c r="I16" i="1" s="1"/>
  <c r="G15" i="1"/>
  <c r="H15" i="1" s="1"/>
  <c r="I15" i="1" s="1"/>
  <c r="H14" i="1"/>
  <c r="I14" i="1" s="1"/>
  <c r="G14" i="1"/>
  <c r="G13" i="1"/>
  <c r="H13" i="1" s="1"/>
  <c r="I13" i="1" s="1"/>
  <c r="G12" i="1"/>
  <c r="H12" i="1" s="1"/>
  <c r="I12" i="1" s="1"/>
  <c r="G11" i="1"/>
  <c r="H11" i="1" s="1"/>
  <c r="I11" i="1" s="1"/>
  <c r="H10" i="1"/>
  <c r="I10" i="1" s="1"/>
  <c r="G10" i="1"/>
  <c r="G9" i="1"/>
  <c r="H9" i="1" s="1"/>
  <c r="I9" i="1" s="1"/>
  <c r="G8" i="1"/>
  <c r="H8" i="1" s="1"/>
  <c r="I8" i="1" s="1"/>
  <c r="G7" i="1"/>
  <c r="H7" i="1" s="1"/>
  <c r="I7" i="1" s="1"/>
  <c r="H6" i="1"/>
  <c r="I6" i="1" s="1"/>
  <c r="G6" i="1"/>
  <c r="G5" i="1"/>
  <c r="H5" i="1" s="1"/>
  <c r="I5" i="1" s="1"/>
</calcChain>
</file>

<file path=xl/sharedStrings.xml><?xml version="1.0" encoding="utf-8"?>
<sst xmlns="http://schemas.openxmlformats.org/spreadsheetml/2006/main" count="557" uniqueCount="235">
  <si>
    <t>ANTALYA BİLİM ÜNİVERSİTESİ                                                                                                                                                                                                          2022-2023 YAZ DÖNEMİ AÇILACAK DERSLER</t>
  </si>
  <si>
    <t xml:space="preserve">* Antalya Bilim Üniversitesi öğrencilerine %30 indirim uygulanır.    
* Ödemeler Kredi Kartına 2 Taksit’ e kadar ya da Üniversitenin ilgili banka hesabına Havale/EFT şeklinde tek seferde yapılabilir.    
* AKTS'si 3'ün altında olan dersler için yaz okulu ücreti 2.000 TL'dir. 
* Yabancı Diller Yüksekokulu İngilizce Hazırlık Programı müfredatında yer alan PREP MODS A2/B1/B2 English Prep. Summer Course dersinin yaz okulu ücretinin ise 6.000 TL+ KDV olarak belirlenmesine,       
*Yabancı Diller Yüksekokulu Türkçe Hazırlık Programı müfredatında yer alan Türkçe dersinin yaz okulu ücretinin ise 300.- Dolar olarak belirlenmesine,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</si>
  <si>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HUKUK FAKÜLTESİ</t>
  </si>
  <si>
    <t>Ders Adı</t>
  </si>
  <si>
    <t>Ders Kodu</t>
  </si>
  <si>
    <t>T + U</t>
  </si>
  <si>
    <t xml:space="preserve">Kredi </t>
  </si>
  <si>
    <t>AKTS</t>
  </si>
  <si>
    <t>Bölüm Ücreti</t>
  </si>
  <si>
    <t xml:space="preserve">Ücret </t>
  </si>
  <si>
    <t>A.B.Ü. Öğrencisi %30 İndirimli Ücret</t>
  </si>
  <si>
    <t>Anayasa Hukuku-I</t>
  </si>
  <si>
    <t>LAW 105</t>
  </si>
  <si>
    <t>HUK 105</t>
  </si>
  <si>
    <t xml:space="preserve">Borçlar Hukuku Genel Hükümler-I </t>
  </si>
  <si>
    <t>LAW 201</t>
  </si>
  <si>
    <t>HUK 201</t>
  </si>
  <si>
    <t xml:space="preserve">Borçlar Hukuku (Genel)-II </t>
  </si>
  <si>
    <t>LAW 202</t>
  </si>
  <si>
    <t>HUK 202</t>
  </si>
  <si>
    <t>Ceza Hukuku (Genel)-I</t>
  </si>
  <si>
    <t>LAW 205</t>
  </si>
  <si>
    <t>HUK 205</t>
  </si>
  <si>
    <t xml:space="preserve">Ceza Hukuku (Genel)-II </t>
  </si>
  <si>
    <t xml:space="preserve"> LAW 206</t>
  </si>
  <si>
    <t>HUK 206</t>
  </si>
  <si>
    <t xml:space="preserve">Eşya Hukuku I </t>
  </si>
  <si>
    <t>LAW 301</t>
  </si>
  <si>
    <t>HUK 301</t>
  </si>
  <si>
    <t xml:space="preserve">Eşya Hukuku-II </t>
  </si>
  <si>
    <t>LAW 302</t>
  </si>
  <si>
    <t>HUK 302</t>
  </si>
  <si>
    <t>Ticari İşletme Hukuku</t>
  </si>
  <si>
    <t>LAW 307</t>
  </si>
  <si>
    <t>HUK 307</t>
  </si>
  <si>
    <t xml:space="preserve">İmar Hukuku </t>
  </si>
  <si>
    <t>LAW 318</t>
  </si>
  <si>
    <t>HUK 314</t>
  </si>
  <si>
    <t>Ceza Muhakemesi Hukuku I</t>
  </si>
  <si>
    <t>LAW 405</t>
  </si>
  <si>
    <t>HUK 405</t>
  </si>
  <si>
    <t>Ceza Muhakemesi Hukuku-II</t>
  </si>
  <si>
    <t>LAW 406</t>
  </si>
  <si>
    <t>HUK 406</t>
  </si>
  <si>
    <t xml:space="preserve">İş Hukuku </t>
  </si>
  <si>
    <t xml:space="preserve"> LAW 409</t>
  </si>
  <si>
    <t>HUK 409</t>
  </si>
  <si>
    <t xml:space="preserve">Sosyal Güvenlik Hukuku </t>
  </si>
  <si>
    <t>LAW 410</t>
  </si>
  <si>
    <t>HUK 410</t>
  </si>
  <si>
    <t xml:space="preserve">İcra ve İflas Hukuku I </t>
  </si>
  <si>
    <t>LAW 403</t>
  </si>
  <si>
    <t>HUK 403</t>
  </si>
  <si>
    <t xml:space="preserve"> İcra ve İflas Hukuku-II</t>
  </si>
  <si>
    <t>LAW 404</t>
  </si>
  <si>
    <t>HUK 404</t>
  </si>
  <si>
    <t>İdari Yargı</t>
  </si>
  <si>
    <t>LAW 311</t>
  </si>
  <si>
    <t>HUK 311</t>
  </si>
  <si>
    <t>MÜHENDİSLİK ve DOĞA BİLİMLERİ FAKÜLTESİ</t>
  </si>
  <si>
    <t>Yaz Stajı I</t>
  </si>
  <si>
    <t>CE 301</t>
  </si>
  <si>
    <t>0+0</t>
  </si>
  <si>
    <t>Yaz Stajı II</t>
  </si>
  <si>
    <t>CE 402</t>
  </si>
  <si>
    <t>Bitirme Projesi I</t>
  </si>
  <si>
    <t>CE 491</t>
  </si>
  <si>
    <t>0+2</t>
  </si>
  <si>
    <t>Bitirme Projesi II</t>
  </si>
  <si>
    <t>CE 492</t>
  </si>
  <si>
    <t>0+6</t>
  </si>
  <si>
    <t>Betonarme I</t>
  </si>
  <si>
    <t>CE 352</t>
  </si>
  <si>
    <t>2+1</t>
  </si>
  <si>
    <t>Betonarme II</t>
  </si>
  <si>
    <t>CE 453</t>
  </si>
  <si>
    <t>2+0</t>
  </si>
  <si>
    <t>CIVE 352</t>
  </si>
  <si>
    <t>3+0</t>
  </si>
  <si>
    <t>CIVE 453</t>
  </si>
  <si>
    <t>CS 291</t>
  </si>
  <si>
    <t>CS 391</t>
  </si>
  <si>
    <t>Elektrik Tesisleri</t>
  </si>
  <si>
    <t>EE 318</t>
  </si>
  <si>
    <t>EE 391</t>
  </si>
  <si>
    <t>EE 491</t>
  </si>
  <si>
    <t>EE 492</t>
  </si>
  <si>
    <t>1+4</t>
  </si>
  <si>
    <t>IE 291</t>
  </si>
  <si>
    <t>IE 391</t>
  </si>
  <si>
    <t>IE 491</t>
  </si>
  <si>
    <t>IE 492</t>
  </si>
  <si>
    <t>Mühendisler için Olasılık ve İstatistik</t>
  </si>
  <si>
    <t>MATH 211</t>
  </si>
  <si>
    <t>Bitirme Projesi</t>
  </si>
  <si>
    <t>ME 402</t>
  </si>
  <si>
    <t>ME 300</t>
  </si>
  <si>
    <t>ME 400</t>
  </si>
  <si>
    <t>GÜZEL SANATLAR VE MİMARLIK FAKÜLTESİ</t>
  </si>
  <si>
    <t>Mekan Tasarım Stüdyosu II</t>
  </si>
  <si>
    <t>IAED 1002</t>
  </si>
  <si>
    <t>Mekan Tasarım Stüdyosu IV</t>
  </si>
  <si>
    <t>IAED 2002</t>
  </si>
  <si>
    <t>Mekan Tasarım Stüdyosu VI</t>
  </si>
  <si>
    <t>IAED 3002</t>
  </si>
  <si>
    <t>Mimari Tasarım Stüdyosu IV</t>
  </si>
  <si>
    <t>ARC 2012</t>
  </si>
  <si>
    <t>Mimari Tasarım Stüdyosu VI</t>
  </si>
  <si>
    <t>ARC 3012</t>
  </si>
  <si>
    <t>Mekan Tasarım Stüdyosu III</t>
  </si>
  <si>
    <t>IAED 2001</t>
  </si>
  <si>
    <t>İç Mekanda Malzeme ve Yapı II</t>
  </si>
  <si>
    <t>IAED 2503</t>
  </si>
  <si>
    <t>Mekan Tasarım Stüdyosu VIII</t>
  </si>
  <si>
    <t>IAED 4002</t>
  </si>
  <si>
    <t>MESLEK YÜKSEKOKULU</t>
  </si>
  <si>
    <t>Bitirme Çalışması</t>
  </si>
  <si>
    <t>ITP 298</t>
  </si>
  <si>
    <t>Staj</t>
  </si>
  <si>
    <t>BTP 291</t>
  </si>
  <si>
    <t>Mezuniyet Projesi</t>
  </si>
  <si>
    <t>BTP 218</t>
  </si>
  <si>
    <t>ITP 200</t>
  </si>
  <si>
    <t>SAĞLIK HİZMETLERİ MESLEK YÜKSEKOKULU</t>
  </si>
  <si>
    <t>Yaz Stajı</t>
  </si>
  <si>
    <t>ADS 200</t>
  </si>
  <si>
    <t>AMLS 200</t>
  </si>
  <si>
    <t>AML 200</t>
  </si>
  <si>
    <t>ANZS 200</t>
  </si>
  <si>
    <t>ANZ 200</t>
  </si>
  <si>
    <t>DYZS 200</t>
  </si>
  <si>
    <t>DYZ 200</t>
  </si>
  <si>
    <t>ILK 200</t>
  </si>
  <si>
    <t>FZY 200</t>
  </si>
  <si>
    <t>OPT 200</t>
  </si>
  <si>
    <t>TGT 200</t>
  </si>
  <si>
    <t>TLT 200</t>
  </si>
  <si>
    <t>YABANCI DİLLER YÜKSEKOKULU</t>
  </si>
  <si>
    <t>Kredi</t>
  </si>
  <si>
    <t>Ücret</t>
  </si>
  <si>
    <t>İngilizce Hazırlık Sınıfı</t>
  </si>
  <si>
    <t>PREP MODS A2 English Prep. Summer Course A2/             PREP MODS B1 English Prep. Summer Course B1/ PREP MODS B2 English Prep. Summer Course B2</t>
  </si>
  <si>
    <t>-</t>
  </si>
  <si>
    <t>Türkçe Hazırlık Sınıfı</t>
  </si>
  <si>
    <t>SİVİL HAVACILIK  YÜKSEKOKULU</t>
  </si>
  <si>
    <t>MCC (ÇOKLU EKİP İŞBİRLİĞİ)</t>
  </si>
  <si>
    <t>CEİ 402</t>
  </si>
  <si>
    <t>3+3</t>
  </si>
  <si>
    <t>CRM (EKİP KAYNAK YÖNETİMİ)</t>
  </si>
  <si>
    <t>EKY402</t>
  </si>
  <si>
    <t>AKROBASİ</t>
  </si>
  <si>
    <t>PLTS226</t>
  </si>
  <si>
    <t>1+1</t>
  </si>
  <si>
    <t>ME (ÇİFT MOTORLU UÇAK UÇUŞ UYG.)</t>
  </si>
  <si>
    <t>PLT414</t>
  </si>
  <si>
    <t>0+10</t>
  </si>
  <si>
    <t>UÇUŞ PLANLAMA VE TAKİP (033)</t>
  </si>
  <si>
    <t>PLT304</t>
  </si>
  <si>
    <t>4+0</t>
  </si>
  <si>
    <t>İŞLETME USULLERİ (070)</t>
  </si>
  <si>
    <t>PLT303</t>
  </si>
  <si>
    <t>UÇUŞ PERFORMANSI (032)</t>
  </si>
  <si>
    <t>PLT302</t>
  </si>
  <si>
    <t>İNSAN PERFORMANSI VE LİMİTLERİ (040)</t>
  </si>
  <si>
    <t>PLT210</t>
  </si>
  <si>
    <t>PPL UÇUŞ UYGULAMALARI</t>
  </si>
  <si>
    <t>PLT115.</t>
  </si>
  <si>
    <t>0+12</t>
  </si>
  <si>
    <t>GECE UÇUŞ UYGULAMALARI</t>
  </si>
  <si>
    <t>PLT223</t>
  </si>
  <si>
    <t>1+5</t>
  </si>
  <si>
    <t>ANTALYA BİLİM ÜNİVERSİTESİ                                                                                                                                                                                                          2022-2023 SUMMER SEMESTER COURSES TO BE OPENED</t>
  </si>
  <si>
    <t xml:space="preserve"> *Antalya Bilim University students receive a 30% discount.
* Payments can be made to the Credit Card in 2 Installments or to the University's bank account in the form of Money Order / EFT.    
* All Summer Internship courses are 1200 TL regardless of their ECTS. 
* The number of courses to be taken by our students in 7th semester and above is 4, and our students in other semesters can take 3 courses.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</si>
  <si>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FACULTY OF LAW</t>
  </si>
  <si>
    <t>Course Name</t>
  </si>
  <si>
    <t>Code</t>
  </si>
  <si>
    <t>T + P</t>
  </si>
  <si>
    <t>Credit</t>
  </si>
  <si>
    <t>ECTS</t>
  </si>
  <si>
    <t xml:space="preserve">Fee </t>
  </si>
  <si>
    <t>A.B.U. Student 30% Discount Fee</t>
  </si>
  <si>
    <t>Constitutional Law I</t>
  </si>
  <si>
    <t>Law of Obligations (General Provisions) I</t>
  </si>
  <si>
    <t>Law of Obligations (General Provisions) II</t>
  </si>
  <si>
    <t>Criminal Law General Provisions I</t>
  </si>
  <si>
    <t>Criminal Law General Provisions II</t>
  </si>
  <si>
    <t>Law of Property I</t>
  </si>
  <si>
    <t>Law of Property II</t>
  </si>
  <si>
    <t>Law of Commercial Entreprise</t>
  </si>
  <si>
    <t>Zoning Law</t>
  </si>
  <si>
    <t>Criminal Procedure Law I</t>
  </si>
  <si>
    <t>Criminal Procedure Law II</t>
  </si>
  <si>
    <t>Labour Law</t>
  </si>
  <si>
    <t>Social Security Law</t>
  </si>
  <si>
    <t>Law of Enforcement  and Bankruptcy-I</t>
  </si>
  <si>
    <t>Law of Enforcement  and Bankruptcy-II</t>
  </si>
  <si>
    <t>Administrative Procedure</t>
  </si>
  <si>
    <t>Faculty Of Engineering and Natural Sciences</t>
  </si>
  <si>
    <t>Summer Internship I</t>
  </si>
  <si>
    <t>Summer Internship II</t>
  </si>
  <si>
    <t>Senior Project I</t>
  </si>
  <si>
    <t>Senior Project II</t>
  </si>
  <si>
    <t>Reinforced Concrete I</t>
  </si>
  <si>
    <t>Reinforced Concrete II</t>
  </si>
  <si>
    <t>Electrical System</t>
  </si>
  <si>
    <t>Senior Project  II</t>
  </si>
  <si>
    <t>Probability and Statistics for Engineering</t>
  </si>
  <si>
    <t xml:space="preserve">Senior Project </t>
  </si>
  <si>
    <t>Faculty of Fine Arts and Architecture</t>
  </si>
  <si>
    <t>Interior Design Studio II</t>
  </si>
  <si>
    <t>Interior Design Studio IV</t>
  </si>
  <si>
    <t>Interior Design Studio VI</t>
  </si>
  <si>
    <t>Architectural Design Studio IV</t>
  </si>
  <si>
    <t>Architectural Design Studio VI</t>
  </si>
  <si>
    <t>Interior Design Studio III</t>
  </si>
  <si>
    <t>Materıal And Constructıon In Interıor Space II</t>
  </si>
  <si>
    <t>Interior Design Studio VIII</t>
  </si>
  <si>
    <t>VOCATIONAL SCHOOL</t>
  </si>
  <si>
    <t>Graduation Project</t>
  </si>
  <si>
    <t>Internship</t>
  </si>
  <si>
    <t>Summer Internship</t>
  </si>
  <si>
    <t xml:space="preserve"> School of Foreign Languages</t>
  </si>
  <si>
    <t>English Language Prep. Class</t>
  </si>
  <si>
    <t>Turkish Language Prep. Class</t>
  </si>
  <si>
    <t xml:space="preserve">SCHOOL OF AVIATION </t>
  </si>
  <si>
    <t>MCC (Multi Crew Cooperation)</t>
  </si>
  <si>
    <t>CRM (CREW RESOURCE MANAGEMENT)</t>
  </si>
  <si>
    <t>ACROBATICS</t>
  </si>
  <si>
    <t>ME ( Multi engine Airplane Flight Duty)</t>
  </si>
  <si>
    <t>FLIGHT PLANNING AND MONITORING (033)</t>
  </si>
  <si>
    <t>OPERATION PROCEDURES (070)</t>
  </si>
  <si>
    <t>FLIGHT PERFORMANCE(032)</t>
  </si>
  <si>
    <t>HUMAN PERFORMANCE AND LIMITATIONS (040)</t>
  </si>
  <si>
    <t>PPL FLIGHT DUTY</t>
  </si>
  <si>
    <t>NIGHT FLIGHT DUTY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</si>
</sst>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USD]\ #,##0.00"/>
    <numFmt numFmtId="165" formatCode="[$USD]\ #,##0"/>
  </numFmts>
  <fonts count="6" x14ac:knownFonts="1">
    <font>
      <sz val="11"/>
      <color theme="1"/>
      <name val="Calibri"/>
      <family val="2"/>
      <charset val="162"/>
      <scheme val="minor"/>
    </font>
    <font>
      <sz val="12"/>
      <color theme="1"/>
      <name val="Times New Roman"/>
      <family val="1"/>
      <charset val="16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rgb="FF000000"/>
      <name val="Times New Roman"/>
      <family val="1"/>
      <charset val="162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CE4D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3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3" fontId="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3" fontId="3" fillId="6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3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3" fontId="1" fillId="0" borderId="5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/>
    </xf>
    <xf numFmtId="3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164" fontId="3" fillId="0" borderId="5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iste%202022-2023%20Yaz%20Okulu%20Dersleri_v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ürkçe"/>
      <sheetName val="data"/>
      <sheetName val="İCMAL"/>
      <sheetName val="ingilizce"/>
    </sheetNames>
    <sheetDataSet>
      <sheetData sheetId="0">
        <row r="4">
          <cell r="C4" t="str">
            <v>Ders Kodu</v>
          </cell>
          <cell r="D4" t="str">
            <v>T + U</v>
          </cell>
          <cell r="E4" t="str">
            <v xml:space="preserve">Kredi </v>
          </cell>
          <cell r="F4" t="str">
            <v>AKTS</v>
          </cell>
          <cell r="G4" t="str">
            <v>Bölüm Ücreti</v>
          </cell>
          <cell r="H4" t="str">
            <v xml:space="preserve">Ücret </v>
          </cell>
          <cell r="I4" t="str">
            <v>A.B.Ü. Öğrencisi %30 İndirimli Ücret</v>
          </cell>
        </row>
        <row r="5">
          <cell r="C5" t="str">
            <v>LAW 105</v>
          </cell>
          <cell r="D5">
            <v>4</v>
          </cell>
          <cell r="E5">
            <v>3</v>
          </cell>
          <cell r="F5">
            <v>6</v>
          </cell>
          <cell r="G5">
            <v>110160</v>
          </cell>
          <cell r="H5">
            <v>11016</v>
          </cell>
          <cell r="I5">
            <v>7711.2</v>
          </cell>
        </row>
        <row r="6">
          <cell r="C6" t="str">
            <v>HUK 105</v>
          </cell>
          <cell r="D6">
            <v>4</v>
          </cell>
          <cell r="E6">
            <v>4</v>
          </cell>
          <cell r="F6">
            <v>6</v>
          </cell>
          <cell r="G6">
            <v>110160</v>
          </cell>
          <cell r="H6">
            <v>11016</v>
          </cell>
          <cell r="I6">
            <v>7711.2</v>
          </cell>
        </row>
        <row r="7">
          <cell r="C7" t="str">
            <v>LAW 201</v>
          </cell>
          <cell r="D7">
            <v>5</v>
          </cell>
          <cell r="E7">
            <v>3</v>
          </cell>
          <cell r="F7">
            <v>5</v>
          </cell>
          <cell r="G7">
            <v>110160</v>
          </cell>
          <cell r="H7">
            <v>9180</v>
          </cell>
          <cell r="I7">
            <v>6426</v>
          </cell>
        </row>
        <row r="8">
          <cell r="C8" t="str">
            <v>HUK 201</v>
          </cell>
          <cell r="D8">
            <v>5</v>
          </cell>
          <cell r="E8">
            <v>4</v>
          </cell>
          <cell r="F8">
            <v>6</v>
          </cell>
          <cell r="G8">
            <v>110160</v>
          </cell>
          <cell r="H8">
            <v>11016</v>
          </cell>
          <cell r="I8">
            <v>7711.2</v>
          </cell>
        </row>
        <row r="9">
          <cell r="C9" t="str">
            <v>LAW 202</v>
          </cell>
          <cell r="D9">
            <v>4</v>
          </cell>
          <cell r="E9">
            <v>3</v>
          </cell>
          <cell r="F9">
            <v>5</v>
          </cell>
          <cell r="G9">
            <v>110160</v>
          </cell>
          <cell r="H9">
            <v>9180</v>
          </cell>
          <cell r="I9">
            <v>6426</v>
          </cell>
        </row>
        <row r="10">
          <cell r="C10" t="str">
            <v>HUK 202</v>
          </cell>
          <cell r="D10">
            <v>4</v>
          </cell>
          <cell r="E10">
            <v>4</v>
          </cell>
          <cell r="F10">
            <v>6</v>
          </cell>
          <cell r="G10">
            <v>110160</v>
          </cell>
          <cell r="H10">
            <v>11016</v>
          </cell>
          <cell r="I10">
            <v>7711.2</v>
          </cell>
        </row>
        <row r="11">
          <cell r="C11" t="str">
            <v>LAW 205</v>
          </cell>
          <cell r="D11">
            <v>4</v>
          </cell>
          <cell r="E11">
            <v>3</v>
          </cell>
          <cell r="F11">
            <v>5</v>
          </cell>
          <cell r="G11">
            <v>110160</v>
          </cell>
          <cell r="H11">
            <v>9180</v>
          </cell>
          <cell r="I11">
            <v>6426</v>
          </cell>
        </row>
        <row r="12">
          <cell r="C12" t="str">
            <v>HUK 205</v>
          </cell>
          <cell r="D12">
            <v>4</v>
          </cell>
          <cell r="E12">
            <v>4</v>
          </cell>
          <cell r="F12">
            <v>6</v>
          </cell>
          <cell r="G12">
            <v>110160</v>
          </cell>
          <cell r="H12">
            <v>11016</v>
          </cell>
          <cell r="I12">
            <v>7711.2</v>
          </cell>
        </row>
        <row r="13">
          <cell r="C13" t="str">
            <v xml:space="preserve"> LAW 206</v>
          </cell>
          <cell r="D13">
            <v>4</v>
          </cell>
          <cell r="E13">
            <v>3</v>
          </cell>
          <cell r="F13">
            <v>5</v>
          </cell>
          <cell r="G13">
            <v>110160</v>
          </cell>
          <cell r="H13">
            <v>9180</v>
          </cell>
          <cell r="I13">
            <v>6426</v>
          </cell>
        </row>
        <row r="14">
          <cell r="C14" t="str">
            <v>HUK 206</v>
          </cell>
          <cell r="D14">
            <v>4</v>
          </cell>
          <cell r="E14">
            <v>4</v>
          </cell>
          <cell r="F14">
            <v>6</v>
          </cell>
          <cell r="G14">
            <v>110160</v>
          </cell>
          <cell r="H14">
            <v>11016</v>
          </cell>
          <cell r="I14">
            <v>7711.2</v>
          </cell>
        </row>
        <row r="15">
          <cell r="C15" t="str">
            <v>LAW 301</v>
          </cell>
          <cell r="D15">
            <v>4</v>
          </cell>
          <cell r="E15">
            <v>3</v>
          </cell>
          <cell r="F15">
            <v>5</v>
          </cell>
          <cell r="G15">
            <v>110160</v>
          </cell>
          <cell r="H15">
            <v>9180</v>
          </cell>
          <cell r="I15">
            <v>6426</v>
          </cell>
        </row>
        <row r="16">
          <cell r="C16" t="str">
            <v>HUK 301</v>
          </cell>
          <cell r="D16">
            <v>4</v>
          </cell>
          <cell r="E16">
            <v>4</v>
          </cell>
          <cell r="F16">
            <v>5</v>
          </cell>
          <cell r="G16">
            <v>110160</v>
          </cell>
          <cell r="H16">
            <v>9180</v>
          </cell>
          <cell r="I16">
            <v>6426</v>
          </cell>
        </row>
        <row r="17">
          <cell r="C17" t="str">
            <v>LAW 302</v>
          </cell>
          <cell r="D17">
            <v>4</v>
          </cell>
          <cell r="E17">
            <v>3</v>
          </cell>
          <cell r="F17">
            <v>5</v>
          </cell>
          <cell r="G17">
            <v>110160</v>
          </cell>
          <cell r="H17">
            <v>9180</v>
          </cell>
          <cell r="I17">
            <v>6426</v>
          </cell>
        </row>
        <row r="18">
          <cell r="C18" t="str">
            <v>HUK 302</v>
          </cell>
          <cell r="D18">
            <v>4</v>
          </cell>
          <cell r="E18">
            <v>4</v>
          </cell>
          <cell r="F18">
            <v>5</v>
          </cell>
          <cell r="G18">
            <v>110160</v>
          </cell>
          <cell r="H18">
            <v>9180</v>
          </cell>
          <cell r="I18">
            <v>6426</v>
          </cell>
        </row>
        <row r="19">
          <cell r="C19" t="str">
            <v>LAW 307</v>
          </cell>
          <cell r="D19">
            <v>4</v>
          </cell>
          <cell r="E19">
            <v>3</v>
          </cell>
          <cell r="F19">
            <v>5</v>
          </cell>
          <cell r="G19">
            <v>110160</v>
          </cell>
          <cell r="H19">
            <v>9180</v>
          </cell>
          <cell r="I19">
            <v>6426</v>
          </cell>
        </row>
        <row r="20">
          <cell r="C20" t="str">
            <v>HUK 307</v>
          </cell>
          <cell r="D20">
            <v>4</v>
          </cell>
          <cell r="E20">
            <v>4</v>
          </cell>
          <cell r="F20">
            <v>4</v>
          </cell>
          <cell r="G20">
            <v>110160</v>
          </cell>
          <cell r="H20">
            <v>7344</v>
          </cell>
          <cell r="I20">
            <v>5140.7999999999993</v>
          </cell>
        </row>
        <row r="21">
          <cell r="C21" t="str">
            <v>LAW 318</v>
          </cell>
          <cell r="D21">
            <v>4</v>
          </cell>
          <cell r="E21">
            <v>2</v>
          </cell>
          <cell r="F21">
            <v>3</v>
          </cell>
          <cell r="G21">
            <v>110160</v>
          </cell>
          <cell r="H21">
            <v>5508</v>
          </cell>
          <cell r="I21">
            <v>3855.6</v>
          </cell>
        </row>
        <row r="22">
          <cell r="C22" t="str">
            <v>HUK 314</v>
          </cell>
          <cell r="D22">
            <v>4</v>
          </cell>
          <cell r="E22">
            <v>3</v>
          </cell>
          <cell r="F22">
            <v>3</v>
          </cell>
          <cell r="G22">
            <v>110160</v>
          </cell>
          <cell r="H22">
            <v>5508</v>
          </cell>
          <cell r="I22">
            <v>3855.6</v>
          </cell>
        </row>
        <row r="23">
          <cell r="C23" t="str">
            <v>LAW 405</v>
          </cell>
          <cell r="D23">
            <v>3</v>
          </cell>
          <cell r="E23">
            <v>2</v>
          </cell>
          <cell r="F23">
            <v>4</v>
          </cell>
          <cell r="G23">
            <v>110160</v>
          </cell>
          <cell r="H23">
            <v>7344</v>
          </cell>
          <cell r="I23">
            <v>5140.7999999999993</v>
          </cell>
        </row>
        <row r="24">
          <cell r="C24" t="str">
            <v>HUK 405</v>
          </cell>
          <cell r="D24">
            <v>3</v>
          </cell>
          <cell r="E24">
            <v>3</v>
          </cell>
          <cell r="F24">
            <v>4</v>
          </cell>
          <cell r="G24">
            <v>110160</v>
          </cell>
          <cell r="H24">
            <v>7344</v>
          </cell>
          <cell r="I24">
            <v>5140.7999999999993</v>
          </cell>
        </row>
        <row r="25">
          <cell r="C25" t="str">
            <v>LAW 406</v>
          </cell>
          <cell r="D25">
            <v>3</v>
          </cell>
          <cell r="E25">
            <v>2</v>
          </cell>
          <cell r="F25">
            <v>5</v>
          </cell>
          <cell r="G25">
            <v>110160</v>
          </cell>
          <cell r="H25">
            <v>9180</v>
          </cell>
          <cell r="I25">
            <v>6426</v>
          </cell>
        </row>
        <row r="26">
          <cell r="C26" t="str">
            <v>HUK 406</v>
          </cell>
          <cell r="D26">
            <v>3</v>
          </cell>
          <cell r="E26">
            <v>3</v>
          </cell>
          <cell r="F26">
            <v>5</v>
          </cell>
          <cell r="G26">
            <v>110160</v>
          </cell>
          <cell r="H26">
            <v>9180</v>
          </cell>
          <cell r="I26">
            <v>6426</v>
          </cell>
        </row>
        <row r="27">
          <cell r="C27" t="str">
            <v xml:space="preserve"> LAW 409</v>
          </cell>
          <cell r="D27">
            <v>3</v>
          </cell>
          <cell r="E27">
            <v>2</v>
          </cell>
          <cell r="F27">
            <v>3</v>
          </cell>
          <cell r="G27">
            <v>110160</v>
          </cell>
          <cell r="H27">
            <v>5508</v>
          </cell>
          <cell r="I27">
            <v>3855.6</v>
          </cell>
        </row>
        <row r="28">
          <cell r="C28" t="str">
            <v>HUK 409</v>
          </cell>
          <cell r="D28">
            <v>3</v>
          </cell>
          <cell r="E28">
            <v>3</v>
          </cell>
          <cell r="F28">
            <v>3</v>
          </cell>
          <cell r="G28">
            <v>110160</v>
          </cell>
          <cell r="H28">
            <v>5508</v>
          </cell>
          <cell r="I28">
            <v>3855.6</v>
          </cell>
        </row>
        <row r="29">
          <cell r="C29" t="str">
            <v>LAW 410</v>
          </cell>
          <cell r="D29">
            <v>3</v>
          </cell>
          <cell r="E29">
            <v>2</v>
          </cell>
          <cell r="F29">
            <v>3</v>
          </cell>
          <cell r="G29">
            <v>110160</v>
          </cell>
          <cell r="H29">
            <v>5508</v>
          </cell>
          <cell r="I29">
            <v>3855.6</v>
          </cell>
        </row>
        <row r="30">
          <cell r="C30" t="str">
            <v>HUK 410</v>
          </cell>
          <cell r="D30">
            <v>3</v>
          </cell>
          <cell r="E30">
            <v>3</v>
          </cell>
          <cell r="F30">
            <v>4</v>
          </cell>
          <cell r="G30">
            <v>110160</v>
          </cell>
          <cell r="H30">
            <v>7344</v>
          </cell>
          <cell r="I30">
            <v>5140.7999999999993</v>
          </cell>
        </row>
        <row r="31">
          <cell r="C31" t="str">
            <v>LAW 403</v>
          </cell>
          <cell r="D31">
            <v>4</v>
          </cell>
          <cell r="E31">
            <v>3</v>
          </cell>
          <cell r="F31">
            <v>5</v>
          </cell>
          <cell r="G31">
            <v>110160</v>
          </cell>
          <cell r="H31">
            <v>9180</v>
          </cell>
          <cell r="I31">
            <v>6426</v>
          </cell>
        </row>
        <row r="32">
          <cell r="C32" t="str">
            <v>HUK 403</v>
          </cell>
          <cell r="D32">
            <v>4</v>
          </cell>
          <cell r="E32">
            <v>4</v>
          </cell>
          <cell r="F32">
            <v>5</v>
          </cell>
          <cell r="G32">
            <v>110160</v>
          </cell>
          <cell r="H32">
            <v>9180</v>
          </cell>
          <cell r="I32">
            <v>6426</v>
          </cell>
        </row>
        <row r="33">
          <cell r="C33" t="str">
            <v>LAW 404</v>
          </cell>
          <cell r="D33">
            <v>4</v>
          </cell>
          <cell r="E33">
            <v>3</v>
          </cell>
          <cell r="F33">
            <v>5</v>
          </cell>
          <cell r="G33">
            <v>110160</v>
          </cell>
          <cell r="H33">
            <v>9180</v>
          </cell>
          <cell r="I33">
            <v>6426</v>
          </cell>
        </row>
        <row r="34">
          <cell r="C34" t="str">
            <v>HUK 404</v>
          </cell>
          <cell r="D34">
            <v>4</v>
          </cell>
          <cell r="E34">
            <v>4</v>
          </cell>
          <cell r="F34">
            <v>5</v>
          </cell>
          <cell r="G34">
            <v>110160</v>
          </cell>
          <cell r="H34">
            <v>9180</v>
          </cell>
          <cell r="I34">
            <v>6426</v>
          </cell>
        </row>
        <row r="35">
          <cell r="C35" t="str">
            <v>LAW 311</v>
          </cell>
          <cell r="D35">
            <v>4</v>
          </cell>
          <cell r="E35">
            <v>3</v>
          </cell>
          <cell r="F35">
            <v>3</v>
          </cell>
          <cell r="G35">
            <v>110160</v>
          </cell>
          <cell r="H35">
            <v>5508</v>
          </cell>
          <cell r="I35">
            <v>3855.6</v>
          </cell>
        </row>
        <row r="36">
          <cell r="C36" t="str">
            <v>HUK 311</v>
          </cell>
          <cell r="D36">
            <v>4</v>
          </cell>
          <cell r="E36">
            <v>4</v>
          </cell>
          <cell r="F36">
            <v>4</v>
          </cell>
          <cell r="G36">
            <v>110160</v>
          </cell>
          <cell r="H36">
            <v>7344</v>
          </cell>
          <cell r="I36">
            <v>5140.7999999999993</v>
          </cell>
        </row>
        <row r="38">
          <cell r="C38" t="str">
            <v>Ders Kodu</v>
          </cell>
          <cell r="D38" t="str">
            <v>T + U</v>
          </cell>
          <cell r="E38" t="str">
            <v xml:space="preserve">Kredi </v>
          </cell>
          <cell r="F38" t="str">
            <v>AKTS</v>
          </cell>
          <cell r="G38" t="str">
            <v>Bölüm Ücreti</v>
          </cell>
          <cell r="H38" t="str">
            <v xml:space="preserve">Ücret </v>
          </cell>
          <cell r="I38" t="str">
            <v>A.B.Ü. Öğrencisi %30 İndirimli Ücret</v>
          </cell>
        </row>
        <row r="39">
          <cell r="C39" t="str">
            <v>CE 301</v>
          </cell>
          <cell r="D39" t="str">
            <v>0+0</v>
          </cell>
          <cell r="E39">
            <v>0</v>
          </cell>
          <cell r="F39">
            <v>0</v>
          </cell>
          <cell r="G39">
            <v>90720</v>
          </cell>
          <cell r="H39">
            <v>2000</v>
          </cell>
          <cell r="I39">
            <v>1400</v>
          </cell>
        </row>
        <row r="40">
          <cell r="C40" t="str">
            <v>CE 402</v>
          </cell>
          <cell r="D40" t="str">
            <v>0+0</v>
          </cell>
          <cell r="E40">
            <v>0</v>
          </cell>
          <cell r="F40">
            <v>0</v>
          </cell>
          <cell r="G40">
            <v>90720</v>
          </cell>
          <cell r="H40">
            <v>2000</v>
          </cell>
          <cell r="I40">
            <v>1400</v>
          </cell>
        </row>
        <row r="41">
          <cell r="C41" t="str">
            <v>CE 491</v>
          </cell>
          <cell r="D41" t="str">
            <v>0+2</v>
          </cell>
          <cell r="E41">
            <v>0</v>
          </cell>
          <cell r="F41">
            <v>2</v>
          </cell>
          <cell r="G41">
            <v>90720</v>
          </cell>
          <cell r="H41">
            <v>2000</v>
          </cell>
          <cell r="I41">
            <v>1400</v>
          </cell>
        </row>
        <row r="42">
          <cell r="C42" t="str">
            <v>CE 492</v>
          </cell>
          <cell r="D42" t="str">
            <v>0+6</v>
          </cell>
          <cell r="E42">
            <v>0</v>
          </cell>
          <cell r="F42">
            <v>6</v>
          </cell>
          <cell r="G42">
            <v>90720</v>
          </cell>
          <cell r="H42">
            <v>9072</v>
          </cell>
          <cell r="I42">
            <v>6350.4</v>
          </cell>
        </row>
        <row r="43">
          <cell r="C43" t="str">
            <v>CE 352</v>
          </cell>
          <cell r="D43" t="str">
            <v>2+1</v>
          </cell>
          <cell r="E43">
            <v>2.5</v>
          </cell>
          <cell r="F43">
            <v>5</v>
          </cell>
          <cell r="G43">
            <v>90720</v>
          </cell>
          <cell r="H43">
            <v>7560</v>
          </cell>
          <cell r="I43">
            <v>5292</v>
          </cell>
        </row>
        <row r="44">
          <cell r="C44" t="str">
            <v>CE 453</v>
          </cell>
          <cell r="D44" t="str">
            <v>2+0</v>
          </cell>
          <cell r="E44">
            <v>2.5</v>
          </cell>
          <cell r="F44">
            <v>5</v>
          </cell>
          <cell r="G44">
            <v>90720</v>
          </cell>
          <cell r="H44">
            <v>7560</v>
          </cell>
          <cell r="I44">
            <v>5292</v>
          </cell>
        </row>
        <row r="45">
          <cell r="C45" t="str">
            <v>CIVE 352</v>
          </cell>
          <cell r="D45" t="str">
            <v>3+0</v>
          </cell>
          <cell r="E45">
            <v>4</v>
          </cell>
          <cell r="F45">
            <v>6</v>
          </cell>
          <cell r="G45">
            <v>90720</v>
          </cell>
          <cell r="H45">
            <v>9072</v>
          </cell>
          <cell r="I45">
            <v>6350.4</v>
          </cell>
        </row>
        <row r="46">
          <cell r="C46" t="str">
            <v>CIVE 453</v>
          </cell>
          <cell r="D46" t="str">
            <v>3+0</v>
          </cell>
          <cell r="E46">
            <v>3</v>
          </cell>
          <cell r="F46">
            <v>5</v>
          </cell>
          <cell r="G46">
            <v>90720</v>
          </cell>
          <cell r="H46">
            <v>7560</v>
          </cell>
          <cell r="I46">
            <v>5292</v>
          </cell>
        </row>
        <row r="47">
          <cell r="C47" t="str">
            <v>CS 291</v>
          </cell>
          <cell r="D47" t="str">
            <v>0+0</v>
          </cell>
          <cell r="E47">
            <v>0</v>
          </cell>
          <cell r="F47">
            <v>0</v>
          </cell>
          <cell r="G47">
            <v>90720</v>
          </cell>
          <cell r="H47">
            <v>2000</v>
          </cell>
          <cell r="I47">
            <v>1400</v>
          </cell>
        </row>
        <row r="48">
          <cell r="C48" t="str">
            <v>CS 391</v>
          </cell>
          <cell r="D48" t="str">
            <v>0+0</v>
          </cell>
          <cell r="E48">
            <v>0</v>
          </cell>
          <cell r="F48">
            <v>0</v>
          </cell>
          <cell r="G48">
            <v>90720</v>
          </cell>
          <cell r="H48">
            <v>2000</v>
          </cell>
          <cell r="I48">
            <v>1400</v>
          </cell>
        </row>
        <row r="49">
          <cell r="C49" t="str">
            <v>EE 318</v>
          </cell>
          <cell r="D49" t="str">
            <v>3+0</v>
          </cell>
          <cell r="E49">
            <v>3</v>
          </cell>
          <cell r="F49">
            <v>6</v>
          </cell>
          <cell r="G49">
            <v>90720</v>
          </cell>
          <cell r="H49">
            <v>9072</v>
          </cell>
          <cell r="I49">
            <v>6350.4</v>
          </cell>
        </row>
        <row r="50">
          <cell r="C50" t="str">
            <v>EE 391</v>
          </cell>
          <cell r="D50" t="str">
            <v>0+0</v>
          </cell>
          <cell r="E50">
            <v>0</v>
          </cell>
          <cell r="F50">
            <v>0</v>
          </cell>
          <cell r="G50">
            <v>90720</v>
          </cell>
          <cell r="H50">
            <v>2000</v>
          </cell>
          <cell r="I50">
            <v>1400</v>
          </cell>
        </row>
        <row r="51">
          <cell r="C51" t="str">
            <v>EE 491</v>
          </cell>
          <cell r="D51" t="str">
            <v>2+0</v>
          </cell>
          <cell r="E51">
            <v>2</v>
          </cell>
          <cell r="F51">
            <v>2</v>
          </cell>
          <cell r="G51">
            <v>90720</v>
          </cell>
          <cell r="H51">
            <v>2000</v>
          </cell>
          <cell r="I51">
            <v>1400</v>
          </cell>
        </row>
        <row r="52">
          <cell r="C52" t="str">
            <v>EE 492</v>
          </cell>
          <cell r="D52" t="str">
            <v>1+4</v>
          </cell>
          <cell r="E52">
            <v>3</v>
          </cell>
          <cell r="F52">
            <v>6</v>
          </cell>
          <cell r="G52">
            <v>90720</v>
          </cell>
          <cell r="H52">
            <v>9072</v>
          </cell>
          <cell r="I52">
            <v>6350.4</v>
          </cell>
        </row>
        <row r="53">
          <cell r="C53" t="str">
            <v>IE 291</v>
          </cell>
          <cell r="D53" t="str">
            <v>0+0</v>
          </cell>
          <cell r="E53">
            <v>0</v>
          </cell>
          <cell r="F53">
            <v>0</v>
          </cell>
          <cell r="G53">
            <v>90720</v>
          </cell>
          <cell r="H53">
            <v>2000</v>
          </cell>
          <cell r="I53">
            <v>1400</v>
          </cell>
        </row>
        <row r="54">
          <cell r="C54" t="str">
            <v>IE 391</v>
          </cell>
          <cell r="D54" t="str">
            <v>0+0</v>
          </cell>
          <cell r="E54">
            <v>0</v>
          </cell>
          <cell r="F54">
            <v>0</v>
          </cell>
          <cell r="G54">
            <v>90720</v>
          </cell>
          <cell r="H54">
            <v>2000</v>
          </cell>
          <cell r="I54">
            <v>1400</v>
          </cell>
        </row>
        <row r="55">
          <cell r="C55" t="str">
            <v>IE 491</v>
          </cell>
          <cell r="D55" t="str">
            <v>0+2</v>
          </cell>
          <cell r="E55">
            <v>0</v>
          </cell>
          <cell r="F55">
            <v>2</v>
          </cell>
          <cell r="G55">
            <v>90720</v>
          </cell>
          <cell r="H55">
            <v>2000</v>
          </cell>
          <cell r="I55">
            <v>1400</v>
          </cell>
        </row>
        <row r="56">
          <cell r="C56" t="str">
            <v>IE 492</v>
          </cell>
          <cell r="D56" t="str">
            <v>3+0</v>
          </cell>
          <cell r="E56">
            <v>0</v>
          </cell>
          <cell r="F56">
            <v>6</v>
          </cell>
          <cell r="G56">
            <v>90720</v>
          </cell>
          <cell r="H56">
            <v>9072</v>
          </cell>
          <cell r="I56">
            <v>6350.4</v>
          </cell>
        </row>
        <row r="57">
          <cell r="C57" t="str">
            <v>MATH 211</v>
          </cell>
          <cell r="D57" t="str">
            <v>3+0</v>
          </cell>
          <cell r="E57">
            <v>3</v>
          </cell>
          <cell r="F57">
            <v>5</v>
          </cell>
          <cell r="G57">
            <v>90720</v>
          </cell>
          <cell r="H57">
            <v>7560</v>
          </cell>
          <cell r="I57">
            <v>5292</v>
          </cell>
        </row>
        <row r="58">
          <cell r="C58" t="str">
            <v>MATH 211</v>
          </cell>
          <cell r="D58" t="str">
            <v>3+0</v>
          </cell>
          <cell r="E58">
            <v>3</v>
          </cell>
          <cell r="F58">
            <v>6</v>
          </cell>
          <cell r="G58">
            <v>90720</v>
          </cell>
          <cell r="H58">
            <v>9072</v>
          </cell>
          <cell r="I58">
            <v>6350.4</v>
          </cell>
        </row>
        <row r="59">
          <cell r="C59" t="str">
            <v>ME 402</v>
          </cell>
          <cell r="D59" t="str">
            <v>0+6</v>
          </cell>
          <cell r="E59">
            <v>0</v>
          </cell>
          <cell r="F59">
            <v>6</v>
          </cell>
          <cell r="G59">
            <v>90720</v>
          </cell>
          <cell r="H59">
            <v>9072</v>
          </cell>
          <cell r="I59">
            <v>6350.4</v>
          </cell>
        </row>
        <row r="60">
          <cell r="C60" t="str">
            <v>ME 300</v>
          </cell>
          <cell r="D60" t="str">
            <v>0+0</v>
          </cell>
          <cell r="E60">
            <v>0</v>
          </cell>
          <cell r="F60">
            <v>0</v>
          </cell>
          <cell r="G60">
            <v>90720</v>
          </cell>
          <cell r="H60">
            <v>2000</v>
          </cell>
          <cell r="I60">
            <v>1400</v>
          </cell>
        </row>
        <row r="61">
          <cell r="C61" t="str">
            <v>ME 400</v>
          </cell>
          <cell r="D61" t="str">
            <v>0+0</v>
          </cell>
          <cell r="E61">
            <v>0</v>
          </cell>
          <cell r="F61">
            <v>0</v>
          </cell>
          <cell r="G61">
            <v>90720</v>
          </cell>
          <cell r="H61">
            <v>2000</v>
          </cell>
          <cell r="I61">
            <v>1400</v>
          </cell>
        </row>
        <row r="63">
          <cell r="C63" t="str">
            <v>Ders Kodu</v>
          </cell>
          <cell r="D63" t="str">
            <v>T + U</v>
          </cell>
          <cell r="E63" t="str">
            <v xml:space="preserve">Kredi </v>
          </cell>
          <cell r="F63" t="str">
            <v>AKTS</v>
          </cell>
          <cell r="G63" t="str">
            <v>Bölüm Ücreti</v>
          </cell>
          <cell r="H63" t="str">
            <v xml:space="preserve">Ücret </v>
          </cell>
          <cell r="I63" t="str">
            <v>A.B.Ü. Öğrencisi %30 İndirimli Ücret</v>
          </cell>
        </row>
        <row r="64">
          <cell r="C64" t="str">
            <v>IAED 1002</v>
          </cell>
          <cell r="D64">
            <v>8</v>
          </cell>
          <cell r="E64">
            <v>6</v>
          </cell>
          <cell r="F64">
            <v>10</v>
          </cell>
          <cell r="G64">
            <v>92880</v>
          </cell>
          <cell r="H64">
            <v>15480</v>
          </cell>
          <cell r="I64">
            <v>10836</v>
          </cell>
        </row>
        <row r="65">
          <cell r="C65" t="str">
            <v>IAED 2002</v>
          </cell>
          <cell r="D65">
            <v>8</v>
          </cell>
          <cell r="E65">
            <v>6</v>
          </cell>
          <cell r="F65">
            <v>10</v>
          </cell>
          <cell r="G65">
            <v>92880</v>
          </cell>
          <cell r="H65">
            <v>15480</v>
          </cell>
          <cell r="I65">
            <v>10836</v>
          </cell>
        </row>
        <row r="66">
          <cell r="C66" t="str">
            <v>IAED 3002</v>
          </cell>
          <cell r="D66">
            <v>8</v>
          </cell>
          <cell r="E66">
            <v>6</v>
          </cell>
          <cell r="F66">
            <v>10</v>
          </cell>
          <cell r="G66">
            <v>92880</v>
          </cell>
          <cell r="H66">
            <v>15480</v>
          </cell>
          <cell r="I66">
            <v>10836</v>
          </cell>
        </row>
        <row r="67">
          <cell r="C67" t="str">
            <v>ARC 2012</v>
          </cell>
          <cell r="D67">
            <v>8</v>
          </cell>
          <cell r="E67">
            <v>6</v>
          </cell>
          <cell r="F67">
            <v>10</v>
          </cell>
          <cell r="G67">
            <v>92880</v>
          </cell>
          <cell r="H67">
            <v>15480</v>
          </cell>
          <cell r="I67">
            <v>10836</v>
          </cell>
        </row>
        <row r="68">
          <cell r="C68" t="str">
            <v>ARC 3012</v>
          </cell>
          <cell r="D68">
            <v>8</v>
          </cell>
          <cell r="E68">
            <v>6</v>
          </cell>
          <cell r="F68">
            <v>10</v>
          </cell>
          <cell r="G68">
            <v>92880</v>
          </cell>
          <cell r="H68">
            <v>15480</v>
          </cell>
          <cell r="I68">
            <v>10836</v>
          </cell>
        </row>
        <row r="69">
          <cell r="C69" t="str">
            <v>IAED 2001</v>
          </cell>
          <cell r="D69">
            <v>8</v>
          </cell>
          <cell r="E69">
            <v>6</v>
          </cell>
          <cell r="F69">
            <v>10</v>
          </cell>
          <cell r="G69">
            <v>92880</v>
          </cell>
          <cell r="H69">
            <v>15480</v>
          </cell>
          <cell r="I69">
            <v>10836</v>
          </cell>
        </row>
        <row r="70">
          <cell r="C70" t="str">
            <v>IAED 2503</v>
          </cell>
          <cell r="D70">
            <v>4</v>
          </cell>
          <cell r="E70">
            <v>3</v>
          </cell>
          <cell r="F70">
            <v>5</v>
          </cell>
          <cell r="G70">
            <v>92880</v>
          </cell>
          <cell r="H70">
            <v>7740</v>
          </cell>
          <cell r="I70">
            <v>5418</v>
          </cell>
        </row>
        <row r="71">
          <cell r="C71" t="str">
            <v>IAED 4002</v>
          </cell>
          <cell r="D71">
            <v>8</v>
          </cell>
          <cell r="E71">
            <v>6</v>
          </cell>
          <cell r="F71">
            <v>12</v>
          </cell>
          <cell r="G71">
            <v>92880</v>
          </cell>
          <cell r="H71">
            <v>18576</v>
          </cell>
          <cell r="I71">
            <v>13003.199999999999</v>
          </cell>
        </row>
        <row r="73">
          <cell r="C73" t="str">
            <v>Ders Kodu</v>
          </cell>
          <cell r="D73" t="str">
            <v>T + U</v>
          </cell>
          <cell r="E73" t="str">
            <v xml:space="preserve">Kredi </v>
          </cell>
          <cell r="F73" t="str">
            <v>AKTS</v>
          </cell>
          <cell r="G73" t="str">
            <v>Bölüm Ücreti</v>
          </cell>
          <cell r="H73" t="str">
            <v xml:space="preserve">Ücret </v>
          </cell>
          <cell r="I73" t="str">
            <v>A.B.Ü. Öğrencisi %30 İndirimli Ücret</v>
          </cell>
        </row>
        <row r="74">
          <cell r="C74" t="str">
            <v>ITP 298</v>
          </cell>
          <cell r="D74" t="str">
            <v>3+0</v>
          </cell>
          <cell r="E74">
            <v>3</v>
          </cell>
          <cell r="F74">
            <v>5</v>
          </cell>
          <cell r="G74">
            <v>69120</v>
          </cell>
          <cell r="H74">
            <v>5760</v>
          </cell>
          <cell r="I74">
            <v>4031.9999999999995</v>
          </cell>
        </row>
        <row r="75">
          <cell r="C75" t="str">
            <v>BTP 291</v>
          </cell>
          <cell r="D75" t="str">
            <v>0+2</v>
          </cell>
          <cell r="E75">
            <v>0</v>
          </cell>
          <cell r="F75">
            <v>5</v>
          </cell>
          <cell r="G75">
            <v>69120</v>
          </cell>
          <cell r="H75">
            <v>5760</v>
          </cell>
          <cell r="I75">
            <v>4031.9999999999995</v>
          </cell>
        </row>
        <row r="76">
          <cell r="C76" t="str">
            <v>BTP 218</v>
          </cell>
          <cell r="D76" t="str">
            <v>3+0</v>
          </cell>
          <cell r="E76">
            <v>3</v>
          </cell>
          <cell r="F76">
            <v>6</v>
          </cell>
          <cell r="G76">
            <v>69120</v>
          </cell>
          <cell r="H76">
            <v>6912</v>
          </cell>
          <cell r="I76">
            <v>4838.3999999999996</v>
          </cell>
        </row>
        <row r="77">
          <cell r="C77" t="str">
            <v>ITP 200</v>
          </cell>
          <cell r="D77" t="str">
            <v>0+2</v>
          </cell>
          <cell r="E77">
            <v>0</v>
          </cell>
          <cell r="F77">
            <v>5</v>
          </cell>
          <cell r="G77">
            <v>69120</v>
          </cell>
          <cell r="H77">
            <v>5760</v>
          </cell>
          <cell r="I77">
            <v>4031.9999999999995</v>
          </cell>
        </row>
        <row r="79">
          <cell r="C79" t="str">
            <v>Ders Kodu</v>
          </cell>
          <cell r="D79" t="str">
            <v>T + U</v>
          </cell>
          <cell r="E79" t="str">
            <v xml:space="preserve">Kredi </v>
          </cell>
          <cell r="F79" t="str">
            <v>AKTS</v>
          </cell>
          <cell r="G79" t="str">
            <v>Bölüm Ücreti</v>
          </cell>
          <cell r="H79" t="str">
            <v xml:space="preserve">Ücret </v>
          </cell>
          <cell r="I79" t="str">
            <v>A.B.Ü. Öğrencisi %30 İndirimli Ücret</v>
          </cell>
        </row>
        <row r="80">
          <cell r="C80" t="str">
            <v>ADS 200</v>
          </cell>
          <cell r="D80">
            <v>0</v>
          </cell>
          <cell r="E80">
            <v>0</v>
          </cell>
          <cell r="F80">
            <v>7</v>
          </cell>
          <cell r="G80">
            <v>69120</v>
          </cell>
          <cell r="H80">
            <v>8064</v>
          </cell>
          <cell r="I80">
            <v>5644.7999999999993</v>
          </cell>
        </row>
        <row r="81">
          <cell r="C81" t="str">
            <v>AMLS 200</v>
          </cell>
          <cell r="D81">
            <v>0</v>
          </cell>
          <cell r="E81">
            <v>0</v>
          </cell>
          <cell r="F81">
            <v>7</v>
          </cell>
          <cell r="G81">
            <v>69120</v>
          </cell>
          <cell r="H81">
            <v>8064</v>
          </cell>
          <cell r="I81">
            <v>5644.7999999999993</v>
          </cell>
        </row>
        <row r="82">
          <cell r="C82" t="str">
            <v>AML 200</v>
          </cell>
          <cell r="D82">
            <v>0</v>
          </cell>
          <cell r="E82">
            <v>0</v>
          </cell>
          <cell r="F82">
            <v>9</v>
          </cell>
          <cell r="G82">
            <v>69120</v>
          </cell>
          <cell r="H82">
            <v>10368</v>
          </cell>
          <cell r="I82">
            <v>7257.5999999999995</v>
          </cell>
        </row>
        <row r="83">
          <cell r="C83" t="str">
            <v>ANZS 200</v>
          </cell>
          <cell r="D83">
            <v>0</v>
          </cell>
          <cell r="E83">
            <v>0</v>
          </cell>
          <cell r="F83">
            <v>7</v>
          </cell>
          <cell r="G83">
            <v>69120</v>
          </cell>
          <cell r="H83">
            <v>8064</v>
          </cell>
          <cell r="I83">
            <v>5644.7999999999993</v>
          </cell>
        </row>
        <row r="84">
          <cell r="C84" t="str">
            <v>ANZ 200</v>
          </cell>
          <cell r="D84">
            <v>0</v>
          </cell>
          <cell r="E84">
            <v>0</v>
          </cell>
          <cell r="F84">
            <v>9</v>
          </cell>
          <cell r="G84">
            <v>69120</v>
          </cell>
          <cell r="H84">
            <v>10368</v>
          </cell>
          <cell r="I84">
            <v>7257.5999999999995</v>
          </cell>
        </row>
        <row r="85">
          <cell r="C85" t="str">
            <v>DYZS 200</v>
          </cell>
          <cell r="D85">
            <v>0</v>
          </cell>
          <cell r="E85">
            <v>0</v>
          </cell>
          <cell r="F85">
            <v>7</v>
          </cell>
          <cell r="G85">
            <v>69120</v>
          </cell>
          <cell r="H85">
            <v>8064</v>
          </cell>
          <cell r="I85">
            <v>5644.7999999999993</v>
          </cell>
        </row>
        <row r="86">
          <cell r="C86" t="str">
            <v>DYZ 200</v>
          </cell>
          <cell r="D86">
            <v>0</v>
          </cell>
          <cell r="E86">
            <v>0</v>
          </cell>
          <cell r="F86">
            <v>9</v>
          </cell>
          <cell r="G86">
            <v>69120</v>
          </cell>
          <cell r="H86">
            <v>10368</v>
          </cell>
          <cell r="I86">
            <v>7257.5999999999995</v>
          </cell>
        </row>
        <row r="87">
          <cell r="C87" t="str">
            <v>ILK 200</v>
          </cell>
          <cell r="D87">
            <v>0</v>
          </cell>
          <cell r="E87">
            <v>0</v>
          </cell>
          <cell r="F87">
            <v>7</v>
          </cell>
          <cell r="G87">
            <v>69120</v>
          </cell>
          <cell r="H87">
            <v>8064</v>
          </cell>
          <cell r="I87">
            <v>5644.7999999999993</v>
          </cell>
        </row>
        <row r="88">
          <cell r="C88" t="str">
            <v>FZY 200</v>
          </cell>
          <cell r="D88">
            <v>0</v>
          </cell>
          <cell r="E88">
            <v>0</v>
          </cell>
          <cell r="F88">
            <v>7</v>
          </cell>
          <cell r="G88">
            <v>69120</v>
          </cell>
          <cell r="H88">
            <v>8064</v>
          </cell>
          <cell r="I88">
            <v>5644.7999999999993</v>
          </cell>
        </row>
        <row r="89">
          <cell r="C89" t="str">
            <v>OPT 200</v>
          </cell>
          <cell r="D89">
            <v>0</v>
          </cell>
          <cell r="E89">
            <v>0</v>
          </cell>
          <cell r="F89">
            <v>7</v>
          </cell>
          <cell r="G89">
            <v>69120</v>
          </cell>
          <cell r="H89">
            <v>8064</v>
          </cell>
          <cell r="I89">
            <v>5644.7999999999993</v>
          </cell>
        </row>
        <row r="90">
          <cell r="C90" t="str">
            <v>TGT 200</v>
          </cell>
          <cell r="D90">
            <v>0</v>
          </cell>
          <cell r="E90">
            <v>0</v>
          </cell>
          <cell r="F90">
            <v>7</v>
          </cell>
          <cell r="G90">
            <v>69120</v>
          </cell>
          <cell r="H90">
            <v>8064</v>
          </cell>
          <cell r="I90">
            <v>5644.7999999999993</v>
          </cell>
        </row>
        <row r="91">
          <cell r="C91" t="str">
            <v>TLT 200</v>
          </cell>
          <cell r="D91">
            <v>0</v>
          </cell>
          <cell r="E91">
            <v>0</v>
          </cell>
          <cell r="F91">
            <v>7</v>
          </cell>
          <cell r="G91">
            <v>69120</v>
          </cell>
          <cell r="H91">
            <v>8064</v>
          </cell>
          <cell r="I91">
            <v>5644.7999999999993</v>
          </cell>
        </row>
        <row r="93">
          <cell r="C93" t="str">
            <v>Ders Kodu</v>
          </cell>
          <cell r="D93" t="str">
            <v>T + U</v>
          </cell>
          <cell r="E93" t="str">
            <v>Kredi</v>
          </cell>
          <cell r="F93" t="str">
            <v>AKTS</v>
          </cell>
          <cell r="G93" t="str">
            <v>Bölüm Ücreti</v>
          </cell>
          <cell r="H93" t="str">
            <v>Ücret</v>
          </cell>
          <cell r="I93" t="str">
            <v>A.B.Ü. Öğrencisi %30 İndirimli Ücret</v>
          </cell>
        </row>
        <row r="94">
          <cell r="C94" t="str">
            <v>PREP MODS A2 English Prep. Summer Course A2/             PREP MODS B1 English Prep. Summer Course B1/ PREP MODS B2 English Prep. Summer Course B2</v>
          </cell>
          <cell r="D94" t="str">
            <v>-</v>
          </cell>
          <cell r="G94">
            <v>79920</v>
          </cell>
          <cell r="H94">
            <v>6480</v>
          </cell>
          <cell r="I94">
            <v>4536</v>
          </cell>
        </row>
        <row r="95">
          <cell r="C95" t="str">
            <v>-</v>
          </cell>
          <cell r="D95" t="str">
            <v>-</v>
          </cell>
          <cell r="G95">
            <v>2000</v>
          </cell>
          <cell r="H95">
            <v>300</v>
          </cell>
          <cell r="I95">
            <v>210</v>
          </cell>
        </row>
        <row r="97">
          <cell r="C97" t="str">
            <v>Ders Kodu</v>
          </cell>
          <cell r="D97" t="str">
            <v>T + U</v>
          </cell>
          <cell r="E97" t="str">
            <v xml:space="preserve">Kredi </v>
          </cell>
          <cell r="F97" t="str">
            <v>AKTS</v>
          </cell>
          <cell r="G97" t="str">
            <v>Bölüm Ücreti</v>
          </cell>
          <cell r="H97" t="str">
            <v xml:space="preserve">Ücret </v>
          </cell>
          <cell r="I97" t="str">
            <v>A.B.Ü. Öğrencisi %30 İndirimli Ücret</v>
          </cell>
        </row>
        <row r="98">
          <cell r="C98" t="str">
            <v>CEİ 402</v>
          </cell>
          <cell r="D98" t="str">
            <v>3+3</v>
          </cell>
          <cell r="E98">
            <v>6</v>
          </cell>
          <cell r="F98">
            <v>4</v>
          </cell>
          <cell r="G98">
            <v>90720</v>
          </cell>
          <cell r="H98">
            <v>6048</v>
          </cell>
          <cell r="I98">
            <v>4233.5999999999995</v>
          </cell>
        </row>
        <row r="99">
          <cell r="C99" t="str">
            <v>EKY402</v>
          </cell>
          <cell r="D99" t="str">
            <v>3+0</v>
          </cell>
          <cell r="E99">
            <v>3</v>
          </cell>
          <cell r="F99">
            <v>6</v>
          </cell>
          <cell r="G99">
            <v>90720</v>
          </cell>
          <cell r="H99">
            <v>9072</v>
          </cell>
          <cell r="I99">
            <v>6350.4</v>
          </cell>
        </row>
        <row r="100">
          <cell r="C100" t="str">
            <v>PLTS226</v>
          </cell>
          <cell r="D100" t="str">
            <v>1+1</v>
          </cell>
          <cell r="E100">
            <v>2</v>
          </cell>
          <cell r="F100">
            <v>3</v>
          </cell>
          <cell r="G100">
            <v>90720</v>
          </cell>
          <cell r="H100">
            <v>4536</v>
          </cell>
          <cell r="I100">
            <v>3175.2</v>
          </cell>
        </row>
        <row r="101">
          <cell r="C101" t="str">
            <v>PLT414</v>
          </cell>
          <cell r="D101" t="str">
            <v>0+10</v>
          </cell>
          <cell r="E101">
            <v>10</v>
          </cell>
          <cell r="F101">
            <v>10</v>
          </cell>
          <cell r="G101">
            <v>90720</v>
          </cell>
          <cell r="H101">
            <v>15120</v>
          </cell>
          <cell r="I101">
            <v>10584</v>
          </cell>
        </row>
        <row r="102">
          <cell r="C102" t="str">
            <v>PLT304</v>
          </cell>
          <cell r="D102" t="str">
            <v>4+0</v>
          </cell>
          <cell r="E102">
            <v>4</v>
          </cell>
          <cell r="F102">
            <v>4</v>
          </cell>
          <cell r="G102">
            <v>90720</v>
          </cell>
          <cell r="H102">
            <v>6048</v>
          </cell>
          <cell r="I102">
            <v>4233.5999999999995</v>
          </cell>
        </row>
        <row r="103">
          <cell r="C103" t="str">
            <v>PLT303</v>
          </cell>
          <cell r="D103" t="str">
            <v>4+0</v>
          </cell>
          <cell r="E103">
            <v>4</v>
          </cell>
          <cell r="F103">
            <v>4</v>
          </cell>
          <cell r="G103">
            <v>90720</v>
          </cell>
          <cell r="H103">
            <v>6048</v>
          </cell>
          <cell r="I103">
            <v>4233.5999999999995</v>
          </cell>
        </row>
        <row r="104">
          <cell r="C104" t="str">
            <v>PLT302</v>
          </cell>
          <cell r="D104" t="str">
            <v>4+0</v>
          </cell>
          <cell r="E104">
            <v>4</v>
          </cell>
          <cell r="F104">
            <v>4</v>
          </cell>
          <cell r="G104">
            <v>90720</v>
          </cell>
          <cell r="H104">
            <v>6048</v>
          </cell>
          <cell r="I104">
            <v>4233.5999999999995</v>
          </cell>
        </row>
        <row r="105">
          <cell r="C105" t="str">
            <v>PLT210</v>
          </cell>
          <cell r="D105" t="str">
            <v>4+0</v>
          </cell>
          <cell r="E105">
            <v>4</v>
          </cell>
          <cell r="F105">
            <v>4</v>
          </cell>
          <cell r="G105">
            <v>90720</v>
          </cell>
          <cell r="H105">
            <v>6048</v>
          </cell>
          <cell r="I105">
            <v>4233.5999999999995</v>
          </cell>
        </row>
        <row r="106">
          <cell r="C106" t="str">
            <v>PLT115.</v>
          </cell>
          <cell r="D106" t="str">
            <v>0+12</v>
          </cell>
          <cell r="E106">
            <v>12</v>
          </cell>
          <cell r="F106">
            <v>16</v>
          </cell>
          <cell r="G106">
            <v>90720</v>
          </cell>
          <cell r="H106">
            <v>24192</v>
          </cell>
          <cell r="I106">
            <v>16934.399999999998</v>
          </cell>
        </row>
        <row r="107">
          <cell r="C107" t="str">
            <v>PLT223</v>
          </cell>
          <cell r="D107" t="str">
            <v>1+5</v>
          </cell>
          <cell r="E107">
            <v>6</v>
          </cell>
          <cell r="F107">
            <v>10</v>
          </cell>
          <cell r="G107">
            <v>90720</v>
          </cell>
          <cell r="H107">
            <v>15120</v>
          </cell>
          <cell r="I107">
            <v>10584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107"/>
  <sheetViews>
    <sheetView tabSelected="1" zoomScale="115" zoomScaleNormal="115" zoomScaleSheetLayoutView="115" workbookViewId="0">
      <pane ySplit="2" topLeftCell="A102" activePane="bottomLeft" state="frozen"/>
      <selection pane="bottomLeft" activeCell="H52" sqref="H52"/>
    </sheetView>
  </sheetViews>
  <sheetFormatPr defaultColWidth="8.85546875" defaultRowHeight="15" x14ac:dyDescent="0.25"/>
  <cols>
    <col min="1" max="1" width="4" style="7" customWidth="1"/>
    <col min="2" max="2" width="33.140625" style="7" customWidth="1"/>
    <col min="3" max="3" width="19.85546875" style="7" customWidth="1"/>
    <col min="4" max="4" width="7.42578125" style="7" bestFit="1" customWidth="1"/>
    <col min="5" max="5" width="7.7109375" style="7" bestFit="1" customWidth="1"/>
    <col min="6" max="6" width="8.140625" style="7" bestFit="1" customWidth="1"/>
    <col min="7" max="7" width="15.7109375" style="7" hidden="1" customWidth="1"/>
    <col min="8" max="8" width="22.140625" style="7" customWidth="1"/>
    <col min="9" max="9" width="23" style="7" customWidth="1"/>
    <col min="10" max="10" width="10.42578125" style="6" bestFit="1" customWidth="1"/>
    <col min="11" max="13" width="8.85546875" style="6"/>
    <col min="14" max="16384" width="8.85546875" style="7"/>
  </cols>
  <sheetData>
    <row r="1" spans="2:13" s="3" customFormat="1" ht="33" customHeight="1" x14ac:dyDescent="0.25">
      <c r="B1" s="1" t="s">
        <v>0</v>
      </c>
      <c r="C1" s="1"/>
      <c r="D1" s="1"/>
      <c r="E1" s="1"/>
      <c r="F1" s="1"/>
      <c r="G1" s="1"/>
      <c r="H1" s="1"/>
      <c r="I1" s="1"/>
      <c r="J1" s="2"/>
      <c r="K1" s="2"/>
      <c r="L1" s="2"/>
      <c r="M1" s="2"/>
    </row>
    <row r="2" spans="2:13" s="3" customFormat="1" ht="97.5" customHeight="1" x14ac:dyDescent="0.25">
      <c r="B2" s="4" t="s">
        <v>1</v>
      </c>
      <c r="C2" s="4"/>
      <c r="D2" s="4"/>
      <c r="E2" s="4"/>
      <c r="F2" s="4"/>
      <c r="G2" s="4"/>
      <c r="H2" s="4"/>
      <c r="I2" s="4"/>
      <c r="J2" s="2"/>
      <c r="K2" s="2"/>
      <c r="L2" s="2"/>
      <c r="M2" s="2"/>
    </row>
    <row r="3" spans="2:13" ht="21.95" customHeight="1" x14ac:dyDescent="0.25">
      <c r="B3" s="5" t="s">
        <v>2</v>
      </c>
      <c r="C3" s="5"/>
      <c r="D3" s="5"/>
      <c r="E3" s="5"/>
      <c r="F3" s="5"/>
      <c r="G3" s="5"/>
      <c r="H3" s="5"/>
      <c r="I3" s="5"/>
    </row>
    <row r="4" spans="2:13" ht="34.5" customHeight="1" x14ac:dyDescent="0.25">
      <c r="B4" s="8" t="s">
        <v>3</v>
      </c>
      <c r="C4" s="8" t="s">
        <v>4</v>
      </c>
      <c r="D4" s="8" t="s">
        <v>5</v>
      </c>
      <c r="E4" s="8" t="s">
        <v>6</v>
      </c>
      <c r="F4" s="8" t="s">
        <v>7</v>
      </c>
      <c r="G4" s="9" t="s">
        <v>8</v>
      </c>
      <c r="H4" s="8" t="s">
        <v>9</v>
      </c>
      <c r="I4" s="8" t="s">
        <v>10</v>
      </c>
    </row>
    <row r="5" spans="2:13" s="14" customFormat="1" ht="21.95" customHeight="1" x14ac:dyDescent="0.25">
      <c r="B5" s="10" t="s">
        <v>11</v>
      </c>
      <c r="C5" s="10" t="s">
        <v>12</v>
      </c>
      <c r="D5" s="10">
        <v>4</v>
      </c>
      <c r="E5" s="10">
        <v>3</v>
      </c>
      <c r="F5" s="10">
        <v>6</v>
      </c>
      <c r="G5" s="11">
        <f>102000*1.08</f>
        <v>110160</v>
      </c>
      <c r="H5" s="12">
        <f t="shared" ref="H5:H36" si="0">IF(F5&lt;3,2000,G5/60*F5)</f>
        <v>11016</v>
      </c>
      <c r="I5" s="12">
        <f t="shared" ref="I5:I36" si="1">H5*0.7</f>
        <v>7711.2</v>
      </c>
      <c r="J5" s="13"/>
      <c r="K5" s="13"/>
      <c r="L5" s="13"/>
      <c r="M5" s="13"/>
    </row>
    <row r="6" spans="2:13" s="14" customFormat="1" ht="21.95" customHeight="1" x14ac:dyDescent="0.25">
      <c r="B6" s="10" t="s">
        <v>11</v>
      </c>
      <c r="C6" s="10" t="s">
        <v>13</v>
      </c>
      <c r="D6" s="10">
        <v>4</v>
      </c>
      <c r="E6" s="10">
        <v>4</v>
      </c>
      <c r="F6" s="10">
        <v>6</v>
      </c>
      <c r="G6" s="11">
        <f>102000*1.08</f>
        <v>110160</v>
      </c>
      <c r="H6" s="12">
        <f t="shared" si="0"/>
        <v>11016</v>
      </c>
      <c r="I6" s="12">
        <f t="shared" si="1"/>
        <v>7711.2</v>
      </c>
      <c r="J6" s="13"/>
      <c r="K6" s="13"/>
      <c r="L6" s="13"/>
      <c r="M6" s="13"/>
    </row>
    <row r="7" spans="2:13" s="14" customFormat="1" ht="21.95" customHeight="1" x14ac:dyDescent="0.25">
      <c r="B7" s="10" t="s">
        <v>14</v>
      </c>
      <c r="C7" s="10" t="s">
        <v>15</v>
      </c>
      <c r="D7" s="10">
        <v>5</v>
      </c>
      <c r="E7" s="10">
        <v>3</v>
      </c>
      <c r="F7" s="10">
        <v>5</v>
      </c>
      <c r="G7" s="11">
        <f t="shared" ref="G7:G36" si="2">102000*1.08</f>
        <v>110160</v>
      </c>
      <c r="H7" s="12">
        <f t="shared" si="0"/>
        <v>9180</v>
      </c>
      <c r="I7" s="12">
        <f t="shared" si="1"/>
        <v>6426</v>
      </c>
      <c r="J7" s="13"/>
      <c r="K7" s="13"/>
      <c r="L7" s="13"/>
      <c r="M7" s="13"/>
    </row>
    <row r="8" spans="2:13" s="14" customFormat="1" ht="21.95" customHeight="1" x14ac:dyDescent="0.25">
      <c r="B8" s="10" t="s">
        <v>14</v>
      </c>
      <c r="C8" s="10" t="s">
        <v>16</v>
      </c>
      <c r="D8" s="10">
        <v>5</v>
      </c>
      <c r="E8" s="10">
        <v>4</v>
      </c>
      <c r="F8" s="10">
        <v>6</v>
      </c>
      <c r="G8" s="11">
        <f t="shared" si="2"/>
        <v>110160</v>
      </c>
      <c r="H8" s="12">
        <f t="shared" si="0"/>
        <v>11016</v>
      </c>
      <c r="I8" s="12">
        <f t="shared" si="1"/>
        <v>7711.2</v>
      </c>
      <c r="J8" s="13"/>
      <c r="K8" s="13"/>
      <c r="L8" s="13"/>
      <c r="M8" s="13"/>
    </row>
    <row r="9" spans="2:13" s="14" customFormat="1" ht="21.95" customHeight="1" x14ac:dyDescent="0.25">
      <c r="B9" s="10" t="s">
        <v>17</v>
      </c>
      <c r="C9" s="10" t="s">
        <v>18</v>
      </c>
      <c r="D9" s="10">
        <v>4</v>
      </c>
      <c r="E9" s="10">
        <v>3</v>
      </c>
      <c r="F9" s="10">
        <v>5</v>
      </c>
      <c r="G9" s="11">
        <f>102000*1.08</f>
        <v>110160</v>
      </c>
      <c r="H9" s="12">
        <f t="shared" si="0"/>
        <v>9180</v>
      </c>
      <c r="I9" s="12">
        <f t="shared" si="1"/>
        <v>6426</v>
      </c>
      <c r="J9" s="13"/>
      <c r="K9" s="13"/>
      <c r="L9" s="13"/>
      <c r="M9" s="13"/>
    </row>
    <row r="10" spans="2:13" s="14" customFormat="1" ht="21.95" customHeight="1" x14ac:dyDescent="0.25">
      <c r="B10" s="10" t="s">
        <v>17</v>
      </c>
      <c r="C10" s="10" t="s">
        <v>19</v>
      </c>
      <c r="D10" s="10">
        <v>4</v>
      </c>
      <c r="E10" s="10">
        <v>4</v>
      </c>
      <c r="F10" s="10">
        <v>6</v>
      </c>
      <c r="G10" s="11">
        <f>102000*1.08</f>
        <v>110160</v>
      </c>
      <c r="H10" s="12">
        <f t="shared" si="0"/>
        <v>11016</v>
      </c>
      <c r="I10" s="12">
        <f t="shared" si="1"/>
        <v>7711.2</v>
      </c>
      <c r="J10" s="13"/>
      <c r="K10" s="13"/>
      <c r="L10" s="13"/>
      <c r="M10" s="13"/>
    </row>
    <row r="11" spans="2:13" s="14" customFormat="1" ht="21.95" customHeight="1" x14ac:dyDescent="0.25">
      <c r="B11" s="10" t="s">
        <v>20</v>
      </c>
      <c r="C11" s="10" t="s">
        <v>21</v>
      </c>
      <c r="D11" s="10">
        <v>4</v>
      </c>
      <c r="E11" s="10">
        <v>3</v>
      </c>
      <c r="F11" s="10">
        <v>5</v>
      </c>
      <c r="G11" s="11">
        <f t="shared" si="2"/>
        <v>110160</v>
      </c>
      <c r="H11" s="12">
        <f t="shared" si="0"/>
        <v>9180</v>
      </c>
      <c r="I11" s="12">
        <f t="shared" si="1"/>
        <v>6426</v>
      </c>
      <c r="J11" s="13"/>
      <c r="K11" s="13"/>
      <c r="L11" s="13"/>
      <c r="M11" s="13"/>
    </row>
    <row r="12" spans="2:13" s="14" customFormat="1" ht="21.95" customHeight="1" x14ac:dyDescent="0.25">
      <c r="B12" s="10" t="s">
        <v>20</v>
      </c>
      <c r="C12" s="10" t="s">
        <v>22</v>
      </c>
      <c r="D12" s="10">
        <v>4</v>
      </c>
      <c r="E12" s="10">
        <v>4</v>
      </c>
      <c r="F12" s="10">
        <v>6</v>
      </c>
      <c r="G12" s="11">
        <f t="shared" si="2"/>
        <v>110160</v>
      </c>
      <c r="H12" s="12">
        <f t="shared" si="0"/>
        <v>11016</v>
      </c>
      <c r="I12" s="12">
        <f t="shared" si="1"/>
        <v>7711.2</v>
      </c>
      <c r="J12" s="13"/>
      <c r="K12" s="13"/>
      <c r="L12" s="13"/>
      <c r="M12" s="13"/>
    </row>
    <row r="13" spans="2:13" s="14" customFormat="1" ht="21.95" customHeight="1" x14ac:dyDescent="0.25">
      <c r="B13" s="10" t="s">
        <v>23</v>
      </c>
      <c r="C13" s="10" t="s">
        <v>24</v>
      </c>
      <c r="D13" s="10">
        <v>4</v>
      </c>
      <c r="E13" s="10">
        <v>3</v>
      </c>
      <c r="F13" s="10">
        <v>5</v>
      </c>
      <c r="G13" s="11">
        <f t="shared" si="2"/>
        <v>110160</v>
      </c>
      <c r="H13" s="12">
        <f t="shared" si="0"/>
        <v>9180</v>
      </c>
      <c r="I13" s="12">
        <f t="shared" si="1"/>
        <v>6426</v>
      </c>
      <c r="J13" s="13"/>
      <c r="K13" s="13"/>
      <c r="L13" s="13"/>
      <c r="M13" s="13"/>
    </row>
    <row r="14" spans="2:13" s="14" customFormat="1" ht="21.95" customHeight="1" x14ac:dyDescent="0.25">
      <c r="B14" s="10" t="s">
        <v>23</v>
      </c>
      <c r="C14" s="10" t="s">
        <v>25</v>
      </c>
      <c r="D14" s="10">
        <v>4</v>
      </c>
      <c r="E14" s="10">
        <v>4</v>
      </c>
      <c r="F14" s="10">
        <v>6</v>
      </c>
      <c r="G14" s="11">
        <f t="shared" si="2"/>
        <v>110160</v>
      </c>
      <c r="H14" s="12">
        <f t="shared" si="0"/>
        <v>11016</v>
      </c>
      <c r="I14" s="12">
        <f t="shared" si="1"/>
        <v>7711.2</v>
      </c>
      <c r="J14" s="13"/>
      <c r="K14" s="13"/>
      <c r="L14" s="13"/>
      <c r="M14" s="13"/>
    </row>
    <row r="15" spans="2:13" s="14" customFormat="1" ht="21.95" customHeight="1" x14ac:dyDescent="0.25">
      <c r="B15" s="10" t="s">
        <v>26</v>
      </c>
      <c r="C15" s="10" t="s">
        <v>27</v>
      </c>
      <c r="D15" s="10">
        <v>4</v>
      </c>
      <c r="E15" s="10">
        <v>3</v>
      </c>
      <c r="F15" s="10">
        <v>5</v>
      </c>
      <c r="G15" s="11">
        <f t="shared" si="2"/>
        <v>110160</v>
      </c>
      <c r="H15" s="12">
        <f t="shared" si="0"/>
        <v>9180</v>
      </c>
      <c r="I15" s="12">
        <f t="shared" si="1"/>
        <v>6426</v>
      </c>
      <c r="J15" s="13"/>
      <c r="K15" s="13"/>
      <c r="L15" s="13"/>
      <c r="M15" s="13"/>
    </row>
    <row r="16" spans="2:13" s="14" customFormat="1" ht="21.95" customHeight="1" x14ac:dyDescent="0.25">
      <c r="B16" s="10" t="s">
        <v>26</v>
      </c>
      <c r="C16" s="10" t="s">
        <v>28</v>
      </c>
      <c r="D16" s="10">
        <v>4</v>
      </c>
      <c r="E16" s="10">
        <v>4</v>
      </c>
      <c r="F16" s="10">
        <v>5</v>
      </c>
      <c r="G16" s="11">
        <f t="shared" si="2"/>
        <v>110160</v>
      </c>
      <c r="H16" s="12">
        <f t="shared" si="0"/>
        <v>9180</v>
      </c>
      <c r="I16" s="12">
        <f t="shared" si="1"/>
        <v>6426</v>
      </c>
      <c r="J16" s="13"/>
      <c r="K16" s="13"/>
      <c r="L16" s="13"/>
      <c r="M16" s="13"/>
    </row>
    <row r="17" spans="2:13" s="14" customFormat="1" ht="21.95" customHeight="1" x14ac:dyDescent="0.25">
      <c r="B17" s="10" t="s">
        <v>29</v>
      </c>
      <c r="C17" s="10" t="s">
        <v>30</v>
      </c>
      <c r="D17" s="10">
        <v>4</v>
      </c>
      <c r="E17" s="10">
        <v>3</v>
      </c>
      <c r="F17" s="10">
        <v>5</v>
      </c>
      <c r="G17" s="11">
        <f t="shared" si="2"/>
        <v>110160</v>
      </c>
      <c r="H17" s="12">
        <f t="shared" si="0"/>
        <v>9180</v>
      </c>
      <c r="I17" s="12">
        <f t="shared" si="1"/>
        <v>6426</v>
      </c>
      <c r="J17" s="13"/>
      <c r="K17" s="13"/>
      <c r="L17" s="13"/>
      <c r="M17" s="13"/>
    </row>
    <row r="18" spans="2:13" s="14" customFormat="1" ht="21.95" customHeight="1" x14ac:dyDescent="0.25">
      <c r="B18" s="10" t="s">
        <v>29</v>
      </c>
      <c r="C18" s="10" t="s">
        <v>31</v>
      </c>
      <c r="D18" s="10">
        <v>4</v>
      </c>
      <c r="E18" s="10">
        <v>4</v>
      </c>
      <c r="F18" s="10">
        <v>5</v>
      </c>
      <c r="G18" s="11">
        <f t="shared" si="2"/>
        <v>110160</v>
      </c>
      <c r="H18" s="12">
        <f t="shared" si="0"/>
        <v>9180</v>
      </c>
      <c r="I18" s="12">
        <f t="shared" si="1"/>
        <v>6426</v>
      </c>
      <c r="J18" s="13"/>
      <c r="K18" s="13"/>
      <c r="L18" s="13"/>
      <c r="M18" s="13"/>
    </row>
    <row r="19" spans="2:13" s="14" customFormat="1" ht="21.95" customHeight="1" x14ac:dyDescent="0.25">
      <c r="B19" s="10" t="s">
        <v>32</v>
      </c>
      <c r="C19" s="10" t="s">
        <v>33</v>
      </c>
      <c r="D19" s="10">
        <v>4</v>
      </c>
      <c r="E19" s="10">
        <v>3</v>
      </c>
      <c r="F19" s="10">
        <v>5</v>
      </c>
      <c r="G19" s="11">
        <f t="shared" si="2"/>
        <v>110160</v>
      </c>
      <c r="H19" s="12">
        <f t="shared" si="0"/>
        <v>9180</v>
      </c>
      <c r="I19" s="12">
        <f t="shared" si="1"/>
        <v>6426</v>
      </c>
      <c r="J19" s="13"/>
      <c r="K19" s="13"/>
      <c r="L19" s="13"/>
      <c r="M19" s="13"/>
    </row>
    <row r="20" spans="2:13" s="14" customFormat="1" ht="21.95" customHeight="1" x14ac:dyDescent="0.25">
      <c r="B20" s="10" t="s">
        <v>32</v>
      </c>
      <c r="C20" s="10" t="s">
        <v>34</v>
      </c>
      <c r="D20" s="10">
        <v>4</v>
      </c>
      <c r="E20" s="10">
        <v>4</v>
      </c>
      <c r="F20" s="10">
        <v>4</v>
      </c>
      <c r="G20" s="11">
        <f t="shared" si="2"/>
        <v>110160</v>
      </c>
      <c r="H20" s="12">
        <f t="shared" si="0"/>
        <v>7344</v>
      </c>
      <c r="I20" s="12">
        <f t="shared" si="1"/>
        <v>5140.7999999999993</v>
      </c>
      <c r="J20" s="13"/>
      <c r="K20" s="13"/>
      <c r="L20" s="13"/>
      <c r="M20" s="13"/>
    </row>
    <row r="21" spans="2:13" s="14" customFormat="1" ht="27.75" customHeight="1" x14ac:dyDescent="0.25">
      <c r="B21" s="10" t="s">
        <v>35</v>
      </c>
      <c r="C21" s="10" t="s">
        <v>36</v>
      </c>
      <c r="D21" s="10">
        <v>4</v>
      </c>
      <c r="E21" s="10">
        <v>2</v>
      </c>
      <c r="F21" s="10">
        <v>3</v>
      </c>
      <c r="G21" s="11">
        <f t="shared" si="2"/>
        <v>110160</v>
      </c>
      <c r="H21" s="12">
        <f t="shared" si="0"/>
        <v>5508</v>
      </c>
      <c r="I21" s="12">
        <f t="shared" si="1"/>
        <v>3855.6</v>
      </c>
      <c r="J21" s="13"/>
      <c r="K21" s="13"/>
      <c r="L21" s="13"/>
      <c r="M21" s="13"/>
    </row>
    <row r="22" spans="2:13" s="14" customFormat="1" ht="27.75" customHeight="1" x14ac:dyDescent="0.25">
      <c r="B22" s="10" t="s">
        <v>35</v>
      </c>
      <c r="C22" s="10" t="s">
        <v>37</v>
      </c>
      <c r="D22" s="10">
        <v>4</v>
      </c>
      <c r="E22" s="10">
        <v>3</v>
      </c>
      <c r="F22" s="10">
        <v>3</v>
      </c>
      <c r="G22" s="11">
        <f t="shared" si="2"/>
        <v>110160</v>
      </c>
      <c r="H22" s="12">
        <f t="shared" si="0"/>
        <v>5508</v>
      </c>
      <c r="I22" s="12">
        <f t="shared" si="1"/>
        <v>3855.6</v>
      </c>
      <c r="J22" s="13"/>
      <c r="K22" s="13"/>
      <c r="L22" s="13"/>
      <c r="M22" s="13"/>
    </row>
    <row r="23" spans="2:13" s="14" customFormat="1" ht="21.95" customHeight="1" x14ac:dyDescent="0.25">
      <c r="B23" s="10" t="s">
        <v>38</v>
      </c>
      <c r="C23" s="10" t="s">
        <v>39</v>
      </c>
      <c r="D23" s="10">
        <v>3</v>
      </c>
      <c r="E23" s="10">
        <v>2</v>
      </c>
      <c r="F23" s="10">
        <v>4</v>
      </c>
      <c r="G23" s="11">
        <f t="shared" si="2"/>
        <v>110160</v>
      </c>
      <c r="H23" s="12">
        <f t="shared" si="0"/>
        <v>7344</v>
      </c>
      <c r="I23" s="12">
        <f t="shared" si="1"/>
        <v>5140.7999999999993</v>
      </c>
      <c r="J23" s="13"/>
      <c r="K23" s="13"/>
      <c r="L23" s="13"/>
      <c r="M23" s="13"/>
    </row>
    <row r="24" spans="2:13" s="14" customFormat="1" ht="21.95" customHeight="1" x14ac:dyDescent="0.25">
      <c r="B24" s="10" t="s">
        <v>38</v>
      </c>
      <c r="C24" s="10" t="s">
        <v>40</v>
      </c>
      <c r="D24" s="10">
        <v>3</v>
      </c>
      <c r="E24" s="10">
        <v>3</v>
      </c>
      <c r="F24" s="10">
        <v>4</v>
      </c>
      <c r="G24" s="11">
        <f t="shared" si="2"/>
        <v>110160</v>
      </c>
      <c r="H24" s="12">
        <f t="shared" si="0"/>
        <v>7344</v>
      </c>
      <c r="I24" s="12">
        <f t="shared" si="1"/>
        <v>5140.7999999999993</v>
      </c>
      <c r="J24" s="13"/>
      <c r="K24" s="13"/>
      <c r="L24" s="13"/>
      <c r="M24" s="13"/>
    </row>
    <row r="25" spans="2:13" s="14" customFormat="1" ht="21.95" customHeight="1" x14ac:dyDescent="0.25">
      <c r="B25" s="10" t="s">
        <v>41</v>
      </c>
      <c r="C25" s="10" t="s">
        <v>42</v>
      </c>
      <c r="D25" s="10">
        <v>3</v>
      </c>
      <c r="E25" s="10">
        <v>2</v>
      </c>
      <c r="F25" s="10">
        <v>5</v>
      </c>
      <c r="G25" s="11">
        <f t="shared" si="2"/>
        <v>110160</v>
      </c>
      <c r="H25" s="12">
        <f t="shared" si="0"/>
        <v>9180</v>
      </c>
      <c r="I25" s="12">
        <f t="shared" si="1"/>
        <v>6426</v>
      </c>
      <c r="J25" s="13"/>
      <c r="K25" s="13"/>
      <c r="L25" s="13"/>
      <c r="M25" s="13"/>
    </row>
    <row r="26" spans="2:13" s="14" customFormat="1" ht="21.95" customHeight="1" x14ac:dyDescent="0.25">
      <c r="B26" s="10" t="s">
        <v>41</v>
      </c>
      <c r="C26" s="10" t="s">
        <v>43</v>
      </c>
      <c r="D26" s="10">
        <v>3</v>
      </c>
      <c r="E26" s="10">
        <v>3</v>
      </c>
      <c r="F26" s="10">
        <v>5</v>
      </c>
      <c r="G26" s="11">
        <f t="shared" si="2"/>
        <v>110160</v>
      </c>
      <c r="H26" s="12">
        <f t="shared" si="0"/>
        <v>9180</v>
      </c>
      <c r="I26" s="12">
        <f t="shared" si="1"/>
        <v>6426</v>
      </c>
      <c r="J26" s="13"/>
      <c r="K26" s="13"/>
      <c r="L26" s="13"/>
      <c r="M26" s="13"/>
    </row>
    <row r="27" spans="2:13" s="14" customFormat="1" ht="21.95" customHeight="1" x14ac:dyDescent="0.25">
      <c r="B27" s="10" t="s">
        <v>44</v>
      </c>
      <c r="C27" s="10" t="s">
        <v>45</v>
      </c>
      <c r="D27" s="10">
        <v>3</v>
      </c>
      <c r="E27" s="10">
        <v>2</v>
      </c>
      <c r="F27" s="10">
        <v>3</v>
      </c>
      <c r="G27" s="11">
        <f t="shared" si="2"/>
        <v>110160</v>
      </c>
      <c r="H27" s="12">
        <f t="shared" si="0"/>
        <v>5508</v>
      </c>
      <c r="I27" s="12">
        <f t="shared" si="1"/>
        <v>3855.6</v>
      </c>
      <c r="J27" s="13"/>
      <c r="K27" s="13"/>
      <c r="L27" s="13"/>
      <c r="M27" s="13"/>
    </row>
    <row r="28" spans="2:13" s="14" customFormat="1" ht="21.95" customHeight="1" x14ac:dyDescent="0.25">
      <c r="B28" s="10" t="s">
        <v>44</v>
      </c>
      <c r="C28" s="10" t="s">
        <v>46</v>
      </c>
      <c r="D28" s="10">
        <v>3</v>
      </c>
      <c r="E28" s="10">
        <v>3</v>
      </c>
      <c r="F28" s="10">
        <v>3</v>
      </c>
      <c r="G28" s="11">
        <f t="shared" si="2"/>
        <v>110160</v>
      </c>
      <c r="H28" s="12">
        <f t="shared" si="0"/>
        <v>5508</v>
      </c>
      <c r="I28" s="12">
        <f t="shared" si="1"/>
        <v>3855.6</v>
      </c>
      <c r="J28" s="13"/>
      <c r="K28" s="13"/>
      <c r="L28" s="13"/>
      <c r="M28" s="13"/>
    </row>
    <row r="29" spans="2:13" s="14" customFormat="1" ht="21.95" customHeight="1" x14ac:dyDescent="0.25">
      <c r="B29" s="10" t="s">
        <v>47</v>
      </c>
      <c r="C29" s="10" t="s">
        <v>48</v>
      </c>
      <c r="D29" s="10">
        <v>3</v>
      </c>
      <c r="E29" s="10">
        <v>2</v>
      </c>
      <c r="F29" s="10">
        <v>3</v>
      </c>
      <c r="G29" s="11">
        <f t="shared" si="2"/>
        <v>110160</v>
      </c>
      <c r="H29" s="12">
        <f t="shared" si="0"/>
        <v>5508</v>
      </c>
      <c r="I29" s="12">
        <f t="shared" si="1"/>
        <v>3855.6</v>
      </c>
      <c r="J29" s="13"/>
      <c r="K29" s="13"/>
      <c r="L29" s="13"/>
      <c r="M29" s="13"/>
    </row>
    <row r="30" spans="2:13" s="14" customFormat="1" ht="21.95" customHeight="1" x14ac:dyDescent="0.25">
      <c r="B30" s="10" t="s">
        <v>47</v>
      </c>
      <c r="C30" s="10" t="s">
        <v>49</v>
      </c>
      <c r="D30" s="10">
        <v>3</v>
      </c>
      <c r="E30" s="10">
        <v>3</v>
      </c>
      <c r="F30" s="10">
        <v>4</v>
      </c>
      <c r="G30" s="11">
        <f t="shared" si="2"/>
        <v>110160</v>
      </c>
      <c r="H30" s="12">
        <f t="shared" si="0"/>
        <v>7344</v>
      </c>
      <c r="I30" s="12">
        <f t="shared" si="1"/>
        <v>5140.7999999999993</v>
      </c>
      <c r="J30" s="13"/>
      <c r="K30" s="13"/>
      <c r="L30" s="13"/>
      <c r="M30" s="13"/>
    </row>
    <row r="31" spans="2:13" s="14" customFormat="1" ht="21.95" customHeight="1" x14ac:dyDescent="0.25">
      <c r="B31" s="10" t="s">
        <v>50</v>
      </c>
      <c r="C31" s="10" t="s">
        <v>51</v>
      </c>
      <c r="D31" s="10">
        <v>4</v>
      </c>
      <c r="E31" s="10">
        <v>3</v>
      </c>
      <c r="F31" s="10">
        <v>5</v>
      </c>
      <c r="G31" s="11">
        <f t="shared" si="2"/>
        <v>110160</v>
      </c>
      <c r="H31" s="12">
        <f t="shared" si="0"/>
        <v>9180</v>
      </c>
      <c r="I31" s="12">
        <f t="shared" si="1"/>
        <v>6426</v>
      </c>
      <c r="J31" s="13"/>
      <c r="K31" s="13"/>
      <c r="L31" s="13"/>
      <c r="M31" s="13"/>
    </row>
    <row r="32" spans="2:13" s="14" customFormat="1" ht="21.95" customHeight="1" x14ac:dyDescent="0.25">
      <c r="B32" s="10" t="s">
        <v>50</v>
      </c>
      <c r="C32" s="10" t="s">
        <v>52</v>
      </c>
      <c r="D32" s="10">
        <v>4</v>
      </c>
      <c r="E32" s="10">
        <v>4</v>
      </c>
      <c r="F32" s="10">
        <v>5</v>
      </c>
      <c r="G32" s="11">
        <f t="shared" si="2"/>
        <v>110160</v>
      </c>
      <c r="H32" s="12">
        <f t="shared" si="0"/>
        <v>9180</v>
      </c>
      <c r="I32" s="12">
        <f t="shared" si="1"/>
        <v>6426</v>
      </c>
      <c r="J32" s="13"/>
      <c r="K32" s="13"/>
      <c r="L32" s="13"/>
      <c r="M32" s="13"/>
    </row>
    <row r="33" spans="2:13" s="14" customFormat="1" ht="21.95" customHeight="1" x14ac:dyDescent="0.25">
      <c r="B33" s="10" t="s">
        <v>53</v>
      </c>
      <c r="C33" s="10" t="s">
        <v>54</v>
      </c>
      <c r="D33" s="10">
        <v>4</v>
      </c>
      <c r="E33" s="10">
        <v>3</v>
      </c>
      <c r="F33" s="10">
        <v>5</v>
      </c>
      <c r="G33" s="11">
        <f t="shared" si="2"/>
        <v>110160</v>
      </c>
      <c r="H33" s="12">
        <f t="shared" si="0"/>
        <v>9180</v>
      </c>
      <c r="I33" s="12">
        <f t="shared" si="1"/>
        <v>6426</v>
      </c>
      <c r="J33" s="13"/>
      <c r="K33" s="13"/>
      <c r="L33" s="13"/>
      <c r="M33" s="13"/>
    </row>
    <row r="34" spans="2:13" s="14" customFormat="1" ht="21.95" customHeight="1" x14ac:dyDescent="0.25">
      <c r="B34" s="10" t="s">
        <v>53</v>
      </c>
      <c r="C34" s="10" t="s">
        <v>55</v>
      </c>
      <c r="D34" s="10">
        <v>4</v>
      </c>
      <c r="E34" s="10">
        <v>4</v>
      </c>
      <c r="F34" s="10">
        <v>5</v>
      </c>
      <c r="G34" s="11">
        <f t="shared" si="2"/>
        <v>110160</v>
      </c>
      <c r="H34" s="12">
        <f t="shared" si="0"/>
        <v>9180</v>
      </c>
      <c r="I34" s="12">
        <f t="shared" si="1"/>
        <v>6426</v>
      </c>
      <c r="J34" s="13"/>
      <c r="K34" s="13"/>
      <c r="L34" s="13"/>
      <c r="M34" s="13"/>
    </row>
    <row r="35" spans="2:13" s="14" customFormat="1" ht="21.95" customHeight="1" x14ac:dyDescent="0.25">
      <c r="B35" s="10" t="s">
        <v>56</v>
      </c>
      <c r="C35" s="10" t="s">
        <v>57</v>
      </c>
      <c r="D35" s="10">
        <v>4</v>
      </c>
      <c r="E35" s="10">
        <v>3</v>
      </c>
      <c r="F35" s="10">
        <v>3</v>
      </c>
      <c r="G35" s="11">
        <f t="shared" si="2"/>
        <v>110160</v>
      </c>
      <c r="H35" s="12">
        <f t="shared" si="0"/>
        <v>5508</v>
      </c>
      <c r="I35" s="12">
        <f t="shared" si="1"/>
        <v>3855.6</v>
      </c>
      <c r="J35" s="13"/>
      <c r="K35" s="13"/>
      <c r="L35" s="13"/>
      <c r="M35" s="13"/>
    </row>
    <row r="36" spans="2:13" s="14" customFormat="1" ht="21.95" customHeight="1" x14ac:dyDescent="0.25">
      <c r="B36" s="10" t="s">
        <v>56</v>
      </c>
      <c r="C36" s="10" t="s">
        <v>58</v>
      </c>
      <c r="D36" s="10">
        <v>4</v>
      </c>
      <c r="E36" s="10">
        <v>4</v>
      </c>
      <c r="F36" s="10">
        <v>4</v>
      </c>
      <c r="G36" s="11">
        <f t="shared" si="2"/>
        <v>110160</v>
      </c>
      <c r="H36" s="12">
        <f t="shared" si="0"/>
        <v>7344</v>
      </c>
      <c r="I36" s="12">
        <f t="shared" si="1"/>
        <v>5140.7999999999993</v>
      </c>
      <c r="J36" s="13"/>
      <c r="K36" s="13"/>
      <c r="L36" s="13"/>
      <c r="M36" s="13"/>
    </row>
    <row r="37" spans="2:13" ht="21.95" customHeight="1" x14ac:dyDescent="0.25">
      <c r="B37" s="5" t="s">
        <v>59</v>
      </c>
      <c r="C37" s="5"/>
      <c r="D37" s="5"/>
      <c r="E37" s="5"/>
      <c r="F37" s="5"/>
      <c r="G37" s="5"/>
      <c r="H37" s="5"/>
      <c r="I37" s="5"/>
    </row>
    <row r="38" spans="2:13" ht="21.95" customHeight="1" x14ac:dyDescent="0.25">
      <c r="B38" s="8" t="s">
        <v>3</v>
      </c>
      <c r="C38" s="8" t="s">
        <v>4</v>
      </c>
      <c r="D38" s="8" t="s">
        <v>5</v>
      </c>
      <c r="E38" s="8" t="s">
        <v>6</v>
      </c>
      <c r="F38" s="8" t="s">
        <v>7</v>
      </c>
      <c r="G38" s="9" t="s">
        <v>8</v>
      </c>
      <c r="H38" s="8" t="s">
        <v>9</v>
      </c>
      <c r="I38" s="8" t="s">
        <v>10</v>
      </c>
    </row>
    <row r="39" spans="2:13" ht="21.95" customHeight="1" x14ac:dyDescent="0.25">
      <c r="B39" s="15" t="s">
        <v>60</v>
      </c>
      <c r="C39" s="15" t="s">
        <v>61</v>
      </c>
      <c r="D39" s="15" t="s">
        <v>62</v>
      </c>
      <c r="E39" s="15">
        <v>0</v>
      </c>
      <c r="F39" s="15">
        <v>0</v>
      </c>
      <c r="G39" s="12">
        <f>84000*1.08</f>
        <v>90720</v>
      </c>
      <c r="H39" s="12">
        <f>IF(F39&lt;3,2000,G39/60*F39)</f>
        <v>2000</v>
      </c>
      <c r="I39" s="12">
        <f>H39*0.7</f>
        <v>1400</v>
      </c>
    </row>
    <row r="40" spans="2:13" ht="21.95" customHeight="1" x14ac:dyDescent="0.25">
      <c r="B40" s="15" t="s">
        <v>63</v>
      </c>
      <c r="C40" s="15" t="s">
        <v>64</v>
      </c>
      <c r="D40" s="15" t="s">
        <v>62</v>
      </c>
      <c r="E40" s="15">
        <v>0</v>
      </c>
      <c r="F40" s="15">
        <v>0</v>
      </c>
      <c r="G40" s="12">
        <f t="shared" ref="G40:G61" si="3">84000*1.08</f>
        <v>90720</v>
      </c>
      <c r="H40" s="12">
        <f t="shared" ref="H40:H61" si="4">IF(F40&lt;3,2000,G40/60*F40)</f>
        <v>2000</v>
      </c>
      <c r="I40" s="12">
        <f t="shared" ref="I40:I61" si="5">H40*0.7</f>
        <v>1400</v>
      </c>
    </row>
    <row r="41" spans="2:13" ht="21.95" customHeight="1" x14ac:dyDescent="0.25">
      <c r="B41" s="15" t="s">
        <v>65</v>
      </c>
      <c r="C41" s="15" t="s">
        <v>66</v>
      </c>
      <c r="D41" s="15" t="s">
        <v>67</v>
      </c>
      <c r="E41" s="15">
        <v>0</v>
      </c>
      <c r="F41" s="15">
        <v>2</v>
      </c>
      <c r="G41" s="12">
        <f t="shared" si="3"/>
        <v>90720</v>
      </c>
      <c r="H41" s="12">
        <f t="shared" si="4"/>
        <v>2000</v>
      </c>
      <c r="I41" s="12">
        <f t="shared" si="5"/>
        <v>1400</v>
      </c>
    </row>
    <row r="42" spans="2:13" ht="21.95" customHeight="1" x14ac:dyDescent="0.25">
      <c r="B42" s="15" t="s">
        <v>68</v>
      </c>
      <c r="C42" s="15" t="s">
        <v>69</v>
      </c>
      <c r="D42" s="15" t="s">
        <v>70</v>
      </c>
      <c r="E42" s="15">
        <v>0</v>
      </c>
      <c r="F42" s="15">
        <v>6</v>
      </c>
      <c r="G42" s="12">
        <f t="shared" si="3"/>
        <v>90720</v>
      </c>
      <c r="H42" s="12">
        <f t="shared" si="4"/>
        <v>9072</v>
      </c>
      <c r="I42" s="12">
        <f t="shared" si="5"/>
        <v>6350.4</v>
      </c>
    </row>
    <row r="43" spans="2:13" s="14" customFormat="1" ht="21.95" customHeight="1" x14ac:dyDescent="0.25">
      <c r="B43" s="15" t="s">
        <v>71</v>
      </c>
      <c r="C43" s="15" t="s">
        <v>72</v>
      </c>
      <c r="D43" s="15" t="s">
        <v>73</v>
      </c>
      <c r="E43" s="15">
        <v>2.5</v>
      </c>
      <c r="F43" s="15">
        <v>5</v>
      </c>
      <c r="G43" s="12">
        <f t="shared" si="3"/>
        <v>90720</v>
      </c>
      <c r="H43" s="12">
        <f t="shared" si="4"/>
        <v>7560</v>
      </c>
      <c r="I43" s="12">
        <f t="shared" si="5"/>
        <v>5292</v>
      </c>
      <c r="J43" s="13"/>
      <c r="K43" s="13"/>
      <c r="L43" s="13"/>
      <c r="M43" s="13"/>
    </row>
    <row r="44" spans="2:13" s="14" customFormat="1" ht="21.95" customHeight="1" x14ac:dyDescent="0.25">
      <c r="B44" s="15" t="s">
        <v>74</v>
      </c>
      <c r="C44" s="15" t="s">
        <v>75</v>
      </c>
      <c r="D44" s="15" t="s">
        <v>76</v>
      </c>
      <c r="E44" s="15">
        <v>2.5</v>
      </c>
      <c r="F44" s="15">
        <v>5</v>
      </c>
      <c r="G44" s="12">
        <f t="shared" si="3"/>
        <v>90720</v>
      </c>
      <c r="H44" s="12">
        <f t="shared" si="4"/>
        <v>7560</v>
      </c>
      <c r="I44" s="12">
        <f t="shared" si="5"/>
        <v>5292</v>
      </c>
      <c r="J44" s="13"/>
      <c r="K44" s="13"/>
      <c r="L44" s="13"/>
      <c r="M44" s="13"/>
    </row>
    <row r="45" spans="2:13" s="14" customFormat="1" ht="21.95" customHeight="1" x14ac:dyDescent="0.25">
      <c r="B45" s="15" t="s">
        <v>71</v>
      </c>
      <c r="C45" s="15" t="s">
        <v>77</v>
      </c>
      <c r="D45" s="15" t="s">
        <v>78</v>
      </c>
      <c r="E45" s="15">
        <v>4</v>
      </c>
      <c r="F45" s="15">
        <v>6</v>
      </c>
      <c r="G45" s="12">
        <f t="shared" si="3"/>
        <v>90720</v>
      </c>
      <c r="H45" s="12">
        <f t="shared" si="4"/>
        <v>9072</v>
      </c>
      <c r="I45" s="12">
        <f t="shared" si="5"/>
        <v>6350.4</v>
      </c>
      <c r="J45" s="13"/>
      <c r="K45" s="13"/>
      <c r="L45" s="13"/>
      <c r="M45" s="13"/>
    </row>
    <row r="46" spans="2:13" s="14" customFormat="1" ht="21.95" customHeight="1" x14ac:dyDescent="0.25">
      <c r="B46" s="15" t="s">
        <v>74</v>
      </c>
      <c r="C46" s="15" t="s">
        <v>79</v>
      </c>
      <c r="D46" s="15" t="s">
        <v>78</v>
      </c>
      <c r="E46" s="15">
        <v>3</v>
      </c>
      <c r="F46" s="15">
        <v>5</v>
      </c>
      <c r="G46" s="12">
        <f t="shared" si="3"/>
        <v>90720</v>
      </c>
      <c r="H46" s="12">
        <f t="shared" si="4"/>
        <v>7560</v>
      </c>
      <c r="I46" s="12">
        <f t="shared" si="5"/>
        <v>5292</v>
      </c>
      <c r="J46" s="13"/>
      <c r="K46" s="13"/>
      <c r="L46" s="13"/>
      <c r="M46" s="13"/>
    </row>
    <row r="47" spans="2:13" s="14" customFormat="1" ht="21.95" customHeight="1" x14ac:dyDescent="0.25">
      <c r="B47" s="15" t="s">
        <v>60</v>
      </c>
      <c r="C47" s="15" t="s">
        <v>80</v>
      </c>
      <c r="D47" s="15" t="s">
        <v>62</v>
      </c>
      <c r="E47" s="15">
        <v>0</v>
      </c>
      <c r="F47" s="15">
        <v>0</v>
      </c>
      <c r="G47" s="12">
        <f t="shared" si="3"/>
        <v>90720</v>
      </c>
      <c r="H47" s="12">
        <f t="shared" si="4"/>
        <v>2000</v>
      </c>
      <c r="I47" s="12">
        <f t="shared" si="5"/>
        <v>1400</v>
      </c>
      <c r="J47" s="13"/>
      <c r="K47" s="13"/>
      <c r="L47" s="13"/>
      <c r="M47" s="13"/>
    </row>
    <row r="48" spans="2:13" s="14" customFormat="1" ht="21.95" customHeight="1" x14ac:dyDescent="0.25">
      <c r="B48" s="15" t="s">
        <v>63</v>
      </c>
      <c r="C48" s="15" t="s">
        <v>81</v>
      </c>
      <c r="D48" s="15" t="s">
        <v>62</v>
      </c>
      <c r="E48" s="15">
        <v>0</v>
      </c>
      <c r="F48" s="15">
        <v>0</v>
      </c>
      <c r="G48" s="12">
        <f t="shared" si="3"/>
        <v>90720</v>
      </c>
      <c r="H48" s="12">
        <f t="shared" si="4"/>
        <v>2000</v>
      </c>
      <c r="I48" s="12">
        <f t="shared" si="5"/>
        <v>1400</v>
      </c>
      <c r="J48" s="13"/>
      <c r="K48" s="13"/>
      <c r="L48" s="13"/>
      <c r="M48" s="13"/>
    </row>
    <row r="49" spans="2:13" s="14" customFormat="1" ht="21.95" customHeight="1" x14ac:dyDescent="0.25">
      <c r="B49" s="15" t="s">
        <v>82</v>
      </c>
      <c r="C49" s="15" t="s">
        <v>83</v>
      </c>
      <c r="D49" s="15" t="s">
        <v>78</v>
      </c>
      <c r="E49" s="15">
        <v>3</v>
      </c>
      <c r="F49" s="15">
        <v>6</v>
      </c>
      <c r="G49" s="12">
        <f t="shared" si="3"/>
        <v>90720</v>
      </c>
      <c r="H49" s="12">
        <f t="shared" si="4"/>
        <v>9072</v>
      </c>
      <c r="I49" s="12">
        <f t="shared" si="5"/>
        <v>6350.4</v>
      </c>
      <c r="J49" s="13"/>
      <c r="K49" s="13"/>
      <c r="L49" s="13"/>
      <c r="M49" s="13"/>
    </row>
    <row r="50" spans="2:13" s="14" customFormat="1" ht="21.95" customHeight="1" x14ac:dyDescent="0.25">
      <c r="B50" s="15" t="s">
        <v>63</v>
      </c>
      <c r="C50" s="15" t="s">
        <v>84</v>
      </c>
      <c r="D50" s="15" t="s">
        <v>62</v>
      </c>
      <c r="E50" s="15">
        <v>0</v>
      </c>
      <c r="F50" s="15">
        <v>0</v>
      </c>
      <c r="G50" s="12">
        <f t="shared" si="3"/>
        <v>90720</v>
      </c>
      <c r="H50" s="12">
        <f t="shared" si="4"/>
        <v>2000</v>
      </c>
      <c r="I50" s="12">
        <f t="shared" si="5"/>
        <v>1400</v>
      </c>
      <c r="J50" s="13"/>
      <c r="K50" s="13"/>
      <c r="L50" s="13"/>
      <c r="M50" s="13"/>
    </row>
    <row r="51" spans="2:13" s="14" customFormat="1" ht="21.95" customHeight="1" x14ac:dyDescent="0.25">
      <c r="B51" s="15" t="s">
        <v>65</v>
      </c>
      <c r="C51" s="15" t="s">
        <v>85</v>
      </c>
      <c r="D51" s="15" t="s">
        <v>76</v>
      </c>
      <c r="E51" s="15">
        <v>2</v>
      </c>
      <c r="F51" s="15">
        <v>2</v>
      </c>
      <c r="G51" s="12">
        <f t="shared" si="3"/>
        <v>90720</v>
      </c>
      <c r="H51" s="12">
        <f t="shared" si="4"/>
        <v>2000</v>
      </c>
      <c r="I51" s="12">
        <f t="shared" si="5"/>
        <v>1400</v>
      </c>
      <c r="J51" s="13"/>
      <c r="K51" s="13"/>
      <c r="L51" s="13"/>
      <c r="M51" s="13"/>
    </row>
    <row r="52" spans="2:13" s="14" customFormat="1" ht="21.95" customHeight="1" x14ac:dyDescent="0.25">
      <c r="B52" s="15" t="s">
        <v>68</v>
      </c>
      <c r="C52" s="15" t="s">
        <v>86</v>
      </c>
      <c r="D52" s="15" t="s">
        <v>87</v>
      </c>
      <c r="E52" s="15">
        <v>3</v>
      </c>
      <c r="F52" s="15">
        <v>6</v>
      </c>
      <c r="G52" s="12">
        <f t="shared" si="3"/>
        <v>90720</v>
      </c>
      <c r="H52" s="12">
        <f t="shared" si="4"/>
        <v>9072</v>
      </c>
      <c r="I52" s="12">
        <f t="shared" si="5"/>
        <v>6350.4</v>
      </c>
      <c r="J52" s="13"/>
      <c r="K52" s="13"/>
      <c r="L52" s="13"/>
      <c r="M52" s="13"/>
    </row>
    <row r="53" spans="2:13" s="14" customFormat="1" ht="21.95" customHeight="1" x14ac:dyDescent="0.25">
      <c r="B53" s="15" t="s">
        <v>60</v>
      </c>
      <c r="C53" s="15" t="s">
        <v>88</v>
      </c>
      <c r="D53" s="15" t="s">
        <v>62</v>
      </c>
      <c r="E53" s="15">
        <v>0</v>
      </c>
      <c r="F53" s="15">
        <v>0</v>
      </c>
      <c r="G53" s="12">
        <f t="shared" si="3"/>
        <v>90720</v>
      </c>
      <c r="H53" s="12">
        <f t="shared" si="4"/>
        <v>2000</v>
      </c>
      <c r="I53" s="12">
        <f t="shared" si="5"/>
        <v>1400</v>
      </c>
      <c r="J53" s="13"/>
      <c r="K53" s="13"/>
      <c r="L53" s="13"/>
      <c r="M53" s="13"/>
    </row>
    <row r="54" spans="2:13" s="14" customFormat="1" ht="21.95" customHeight="1" x14ac:dyDescent="0.25">
      <c r="B54" s="15" t="s">
        <v>63</v>
      </c>
      <c r="C54" s="15" t="s">
        <v>89</v>
      </c>
      <c r="D54" s="15" t="s">
        <v>62</v>
      </c>
      <c r="E54" s="15">
        <v>0</v>
      </c>
      <c r="F54" s="15">
        <v>0</v>
      </c>
      <c r="G54" s="12">
        <f t="shared" si="3"/>
        <v>90720</v>
      </c>
      <c r="H54" s="12">
        <f t="shared" si="4"/>
        <v>2000</v>
      </c>
      <c r="I54" s="12">
        <f t="shared" si="5"/>
        <v>1400</v>
      </c>
      <c r="J54" s="13"/>
      <c r="K54" s="13"/>
      <c r="L54" s="13"/>
      <c r="M54" s="13"/>
    </row>
    <row r="55" spans="2:13" s="14" customFormat="1" ht="21.95" customHeight="1" x14ac:dyDescent="0.25">
      <c r="B55" s="15" t="s">
        <v>65</v>
      </c>
      <c r="C55" s="15" t="s">
        <v>90</v>
      </c>
      <c r="D55" s="15" t="s">
        <v>67</v>
      </c>
      <c r="E55" s="15">
        <v>0</v>
      </c>
      <c r="F55" s="15">
        <v>2</v>
      </c>
      <c r="G55" s="12">
        <f t="shared" si="3"/>
        <v>90720</v>
      </c>
      <c r="H55" s="12">
        <f t="shared" si="4"/>
        <v>2000</v>
      </c>
      <c r="I55" s="12">
        <f t="shared" si="5"/>
        <v>1400</v>
      </c>
      <c r="J55" s="13"/>
      <c r="K55" s="13"/>
      <c r="L55" s="13"/>
      <c r="M55" s="13"/>
    </row>
    <row r="56" spans="2:13" s="14" customFormat="1" ht="21.95" customHeight="1" x14ac:dyDescent="0.25">
      <c r="B56" s="15" t="s">
        <v>68</v>
      </c>
      <c r="C56" s="15" t="s">
        <v>91</v>
      </c>
      <c r="D56" s="15" t="s">
        <v>78</v>
      </c>
      <c r="E56" s="15">
        <v>0</v>
      </c>
      <c r="F56" s="15">
        <v>6</v>
      </c>
      <c r="G56" s="12">
        <f t="shared" si="3"/>
        <v>90720</v>
      </c>
      <c r="H56" s="12">
        <f t="shared" si="4"/>
        <v>9072</v>
      </c>
      <c r="I56" s="12">
        <f t="shared" si="5"/>
        <v>6350.4</v>
      </c>
      <c r="J56" s="13"/>
      <c r="K56" s="13"/>
      <c r="L56" s="13"/>
      <c r="M56" s="13"/>
    </row>
    <row r="57" spans="2:13" s="14" customFormat="1" ht="21.95" customHeight="1" x14ac:dyDescent="0.25">
      <c r="B57" s="8" t="s">
        <v>92</v>
      </c>
      <c r="C57" s="8" t="s">
        <v>93</v>
      </c>
      <c r="D57" s="8" t="s">
        <v>78</v>
      </c>
      <c r="E57" s="8">
        <v>3</v>
      </c>
      <c r="F57" s="8">
        <v>5</v>
      </c>
      <c r="G57" s="12">
        <f t="shared" si="3"/>
        <v>90720</v>
      </c>
      <c r="H57" s="12">
        <f t="shared" si="4"/>
        <v>7560</v>
      </c>
      <c r="I57" s="12">
        <f t="shared" si="5"/>
        <v>5292</v>
      </c>
      <c r="J57" s="13"/>
      <c r="K57" s="13"/>
      <c r="L57" s="13"/>
      <c r="M57" s="13"/>
    </row>
    <row r="58" spans="2:13" s="14" customFormat="1" ht="21.95" customHeight="1" x14ac:dyDescent="0.25">
      <c r="B58" s="8" t="s">
        <v>92</v>
      </c>
      <c r="C58" s="8" t="s">
        <v>93</v>
      </c>
      <c r="D58" s="8" t="s">
        <v>78</v>
      </c>
      <c r="E58" s="8">
        <v>3</v>
      </c>
      <c r="F58" s="8">
        <v>6</v>
      </c>
      <c r="G58" s="12">
        <f t="shared" si="3"/>
        <v>90720</v>
      </c>
      <c r="H58" s="12">
        <f t="shared" si="4"/>
        <v>9072</v>
      </c>
      <c r="I58" s="12">
        <f t="shared" si="5"/>
        <v>6350.4</v>
      </c>
      <c r="J58" s="13"/>
      <c r="K58" s="13"/>
      <c r="L58" s="13"/>
      <c r="M58" s="13"/>
    </row>
    <row r="59" spans="2:13" s="14" customFormat="1" ht="21.95" customHeight="1" x14ac:dyDescent="0.25">
      <c r="B59" s="15" t="s">
        <v>94</v>
      </c>
      <c r="C59" s="15" t="s">
        <v>95</v>
      </c>
      <c r="D59" s="15" t="s">
        <v>70</v>
      </c>
      <c r="E59" s="15">
        <v>0</v>
      </c>
      <c r="F59" s="15">
        <v>6</v>
      </c>
      <c r="G59" s="12">
        <f t="shared" si="3"/>
        <v>90720</v>
      </c>
      <c r="H59" s="12">
        <f t="shared" si="4"/>
        <v>9072</v>
      </c>
      <c r="I59" s="12">
        <f t="shared" si="5"/>
        <v>6350.4</v>
      </c>
      <c r="J59" s="13"/>
      <c r="K59" s="13"/>
      <c r="L59" s="13"/>
      <c r="M59" s="13"/>
    </row>
    <row r="60" spans="2:13" s="14" customFormat="1" ht="21.95" customHeight="1" x14ac:dyDescent="0.25">
      <c r="B60" s="15" t="s">
        <v>60</v>
      </c>
      <c r="C60" s="15" t="s">
        <v>96</v>
      </c>
      <c r="D60" s="15" t="s">
        <v>62</v>
      </c>
      <c r="E60" s="15">
        <v>0</v>
      </c>
      <c r="F60" s="15">
        <v>0</v>
      </c>
      <c r="G60" s="12">
        <f t="shared" si="3"/>
        <v>90720</v>
      </c>
      <c r="H60" s="12">
        <f t="shared" si="4"/>
        <v>2000</v>
      </c>
      <c r="I60" s="12">
        <f t="shared" si="5"/>
        <v>1400</v>
      </c>
      <c r="J60" s="13"/>
      <c r="K60" s="13"/>
      <c r="L60" s="13"/>
      <c r="M60" s="13"/>
    </row>
    <row r="61" spans="2:13" s="14" customFormat="1" ht="21.95" customHeight="1" x14ac:dyDescent="0.25">
      <c r="B61" s="15" t="s">
        <v>63</v>
      </c>
      <c r="C61" s="15" t="s">
        <v>97</v>
      </c>
      <c r="D61" s="15" t="s">
        <v>62</v>
      </c>
      <c r="E61" s="15">
        <v>0</v>
      </c>
      <c r="F61" s="15">
        <v>0</v>
      </c>
      <c r="G61" s="12">
        <f t="shared" si="3"/>
        <v>90720</v>
      </c>
      <c r="H61" s="12">
        <f t="shared" si="4"/>
        <v>2000</v>
      </c>
      <c r="I61" s="12">
        <f t="shared" si="5"/>
        <v>1400</v>
      </c>
      <c r="J61" s="13"/>
      <c r="K61" s="13"/>
      <c r="L61" s="13"/>
      <c r="M61" s="13"/>
    </row>
    <row r="62" spans="2:13" ht="21.95" customHeight="1" x14ac:dyDescent="0.25">
      <c r="B62" s="16" t="s">
        <v>98</v>
      </c>
      <c r="C62" s="16"/>
      <c r="D62" s="16"/>
      <c r="E62" s="16"/>
      <c r="F62" s="16"/>
      <c r="G62" s="16"/>
      <c r="H62" s="16"/>
      <c r="I62" s="16"/>
    </row>
    <row r="63" spans="2:13" ht="21.95" customHeight="1" x14ac:dyDescent="0.25">
      <c r="B63" s="8" t="s">
        <v>3</v>
      </c>
      <c r="C63" s="8" t="s">
        <v>4</v>
      </c>
      <c r="D63" s="8" t="s">
        <v>5</v>
      </c>
      <c r="E63" s="8" t="s">
        <v>6</v>
      </c>
      <c r="F63" s="8" t="s">
        <v>7</v>
      </c>
      <c r="G63" s="9" t="s">
        <v>8</v>
      </c>
      <c r="H63" s="8" t="s">
        <v>9</v>
      </c>
      <c r="I63" s="8" t="s">
        <v>10</v>
      </c>
    </row>
    <row r="64" spans="2:13" s="14" customFormat="1" ht="21.95" customHeight="1" x14ac:dyDescent="0.25">
      <c r="B64" s="15" t="s">
        <v>99</v>
      </c>
      <c r="C64" s="15" t="s">
        <v>100</v>
      </c>
      <c r="D64" s="15">
        <v>8</v>
      </c>
      <c r="E64" s="15">
        <v>6</v>
      </c>
      <c r="F64" s="15">
        <v>10</v>
      </c>
      <c r="G64" s="12">
        <f>86000*1.08</f>
        <v>92880</v>
      </c>
      <c r="H64" s="12">
        <f t="shared" ref="H64:H71" si="6">IF(F64&lt;3,2000,G64/60*F64)</f>
        <v>15480</v>
      </c>
      <c r="I64" s="12">
        <f t="shared" ref="I64:I71" si="7">H64*0.7</f>
        <v>10836</v>
      </c>
      <c r="J64" s="13"/>
      <c r="K64" s="13"/>
      <c r="L64" s="13"/>
      <c r="M64" s="13"/>
    </row>
    <row r="65" spans="2:13" s="14" customFormat="1" ht="21.95" customHeight="1" x14ac:dyDescent="0.25">
      <c r="B65" s="15" t="s">
        <v>101</v>
      </c>
      <c r="C65" s="15" t="s">
        <v>102</v>
      </c>
      <c r="D65" s="15">
        <v>8</v>
      </c>
      <c r="E65" s="15">
        <v>6</v>
      </c>
      <c r="F65" s="15">
        <v>10</v>
      </c>
      <c r="G65" s="12">
        <f t="shared" ref="G65:G71" si="8">86000*1.08</f>
        <v>92880</v>
      </c>
      <c r="H65" s="12">
        <f t="shared" si="6"/>
        <v>15480</v>
      </c>
      <c r="I65" s="12">
        <f t="shared" si="7"/>
        <v>10836</v>
      </c>
      <c r="J65" s="13"/>
      <c r="K65" s="13"/>
      <c r="L65" s="13"/>
      <c r="M65" s="13"/>
    </row>
    <row r="66" spans="2:13" s="14" customFormat="1" ht="21.95" customHeight="1" x14ac:dyDescent="0.25">
      <c r="B66" s="15" t="s">
        <v>103</v>
      </c>
      <c r="C66" s="15" t="s">
        <v>104</v>
      </c>
      <c r="D66" s="15">
        <v>8</v>
      </c>
      <c r="E66" s="15">
        <v>6</v>
      </c>
      <c r="F66" s="15">
        <v>10</v>
      </c>
      <c r="G66" s="12">
        <f t="shared" si="8"/>
        <v>92880</v>
      </c>
      <c r="H66" s="12">
        <f t="shared" si="6"/>
        <v>15480</v>
      </c>
      <c r="I66" s="12">
        <f t="shared" si="7"/>
        <v>10836</v>
      </c>
      <c r="J66" s="13"/>
      <c r="K66" s="13"/>
      <c r="L66" s="13"/>
      <c r="M66" s="13"/>
    </row>
    <row r="67" spans="2:13" s="14" customFormat="1" ht="21.95" customHeight="1" x14ac:dyDescent="0.25">
      <c r="B67" s="15" t="s">
        <v>105</v>
      </c>
      <c r="C67" s="15" t="s">
        <v>106</v>
      </c>
      <c r="D67" s="15">
        <v>8</v>
      </c>
      <c r="E67" s="15">
        <v>6</v>
      </c>
      <c r="F67" s="15">
        <v>10</v>
      </c>
      <c r="G67" s="12">
        <f t="shared" si="8"/>
        <v>92880</v>
      </c>
      <c r="H67" s="12">
        <f t="shared" si="6"/>
        <v>15480</v>
      </c>
      <c r="I67" s="12">
        <f t="shared" si="7"/>
        <v>10836</v>
      </c>
      <c r="J67" s="13"/>
      <c r="K67" s="13"/>
      <c r="L67" s="13"/>
      <c r="M67" s="13"/>
    </row>
    <row r="68" spans="2:13" s="14" customFormat="1" ht="21.95" customHeight="1" x14ac:dyDescent="0.25">
      <c r="B68" s="15" t="s">
        <v>107</v>
      </c>
      <c r="C68" s="15" t="s">
        <v>108</v>
      </c>
      <c r="D68" s="15">
        <v>8</v>
      </c>
      <c r="E68" s="15">
        <v>6</v>
      </c>
      <c r="F68" s="15">
        <v>10</v>
      </c>
      <c r="G68" s="12">
        <f t="shared" si="8"/>
        <v>92880</v>
      </c>
      <c r="H68" s="12">
        <f t="shared" si="6"/>
        <v>15480</v>
      </c>
      <c r="I68" s="12">
        <f t="shared" si="7"/>
        <v>10836</v>
      </c>
      <c r="J68" s="13"/>
      <c r="K68" s="13"/>
      <c r="L68" s="13"/>
      <c r="M68" s="13"/>
    </row>
    <row r="69" spans="2:13" s="14" customFormat="1" ht="21.95" customHeight="1" x14ac:dyDescent="0.25">
      <c r="B69" s="15" t="s">
        <v>109</v>
      </c>
      <c r="C69" s="15" t="s">
        <v>110</v>
      </c>
      <c r="D69" s="15">
        <v>8</v>
      </c>
      <c r="E69" s="15">
        <v>6</v>
      </c>
      <c r="F69" s="15">
        <v>10</v>
      </c>
      <c r="G69" s="12">
        <f t="shared" si="8"/>
        <v>92880</v>
      </c>
      <c r="H69" s="12">
        <f t="shared" si="6"/>
        <v>15480</v>
      </c>
      <c r="I69" s="12">
        <f t="shared" si="7"/>
        <v>10836</v>
      </c>
      <c r="J69" s="13"/>
      <c r="K69" s="13"/>
      <c r="L69" s="13"/>
      <c r="M69" s="13"/>
    </row>
    <row r="70" spans="2:13" s="14" customFormat="1" ht="21.95" customHeight="1" x14ac:dyDescent="0.25">
      <c r="B70" s="15" t="s">
        <v>111</v>
      </c>
      <c r="C70" s="15" t="s">
        <v>112</v>
      </c>
      <c r="D70" s="15">
        <v>4</v>
      </c>
      <c r="E70" s="15">
        <v>3</v>
      </c>
      <c r="F70" s="15">
        <v>5</v>
      </c>
      <c r="G70" s="12">
        <f t="shared" si="8"/>
        <v>92880</v>
      </c>
      <c r="H70" s="12">
        <f t="shared" si="6"/>
        <v>7740</v>
      </c>
      <c r="I70" s="12">
        <f t="shared" si="7"/>
        <v>5418</v>
      </c>
      <c r="J70" s="13"/>
      <c r="K70" s="13"/>
      <c r="L70" s="13"/>
      <c r="M70" s="13"/>
    </row>
    <row r="71" spans="2:13" s="14" customFormat="1" ht="21.95" customHeight="1" x14ac:dyDescent="0.25">
      <c r="B71" s="15" t="s">
        <v>113</v>
      </c>
      <c r="C71" s="15" t="s">
        <v>114</v>
      </c>
      <c r="D71" s="15">
        <v>8</v>
      </c>
      <c r="E71" s="15">
        <v>6</v>
      </c>
      <c r="F71" s="15">
        <v>12</v>
      </c>
      <c r="G71" s="12">
        <f t="shared" si="8"/>
        <v>92880</v>
      </c>
      <c r="H71" s="12">
        <f t="shared" si="6"/>
        <v>18576</v>
      </c>
      <c r="I71" s="12">
        <f t="shared" si="7"/>
        <v>13003.199999999999</v>
      </c>
      <c r="J71" s="13"/>
      <c r="K71" s="13"/>
      <c r="L71" s="13"/>
      <c r="M71" s="13"/>
    </row>
    <row r="72" spans="2:13" ht="21.95" customHeight="1" x14ac:dyDescent="0.25">
      <c r="B72" s="5" t="s">
        <v>115</v>
      </c>
      <c r="C72" s="5"/>
      <c r="D72" s="5"/>
      <c r="E72" s="5"/>
      <c r="F72" s="5"/>
      <c r="G72" s="5"/>
      <c r="H72" s="5"/>
      <c r="I72" s="5"/>
    </row>
    <row r="73" spans="2:13" ht="21.95" customHeight="1" x14ac:dyDescent="0.25">
      <c r="B73" s="8" t="s">
        <v>3</v>
      </c>
      <c r="C73" s="8" t="s">
        <v>4</v>
      </c>
      <c r="D73" s="8" t="s">
        <v>5</v>
      </c>
      <c r="E73" s="8" t="s">
        <v>6</v>
      </c>
      <c r="F73" s="8" t="s">
        <v>7</v>
      </c>
      <c r="G73" s="9" t="s">
        <v>8</v>
      </c>
      <c r="H73" s="8" t="s">
        <v>9</v>
      </c>
      <c r="I73" s="8" t="s">
        <v>10</v>
      </c>
    </row>
    <row r="74" spans="2:13" ht="21.95" customHeight="1" x14ac:dyDescent="0.25">
      <c r="B74" s="17" t="s">
        <v>116</v>
      </c>
      <c r="C74" s="8" t="s">
        <v>117</v>
      </c>
      <c r="D74" s="8" t="s">
        <v>78</v>
      </c>
      <c r="E74" s="8">
        <v>3</v>
      </c>
      <c r="F74" s="8">
        <v>5</v>
      </c>
      <c r="G74" s="18">
        <f>64000*1.08</f>
        <v>69120</v>
      </c>
      <c r="H74" s="12">
        <f t="shared" ref="H74:H77" si="9">IF(F74&lt;3,2000,G74/60*F74)</f>
        <v>5760</v>
      </c>
      <c r="I74" s="12">
        <f t="shared" ref="I74:I77" si="10">H74*0.7</f>
        <v>4031.9999999999995</v>
      </c>
    </row>
    <row r="75" spans="2:13" ht="21.95" customHeight="1" x14ac:dyDescent="0.25">
      <c r="B75" s="17" t="s">
        <v>118</v>
      </c>
      <c r="C75" s="8" t="s">
        <v>119</v>
      </c>
      <c r="D75" s="8" t="s">
        <v>67</v>
      </c>
      <c r="E75" s="8">
        <v>0</v>
      </c>
      <c r="F75" s="8">
        <v>5</v>
      </c>
      <c r="G75" s="18">
        <f t="shared" ref="G75:G77" si="11">64000*1.08</f>
        <v>69120</v>
      </c>
      <c r="H75" s="12">
        <f t="shared" si="9"/>
        <v>5760</v>
      </c>
      <c r="I75" s="12">
        <f t="shared" si="10"/>
        <v>4031.9999999999995</v>
      </c>
    </row>
    <row r="76" spans="2:13" ht="21.95" customHeight="1" x14ac:dyDescent="0.25">
      <c r="B76" s="17" t="s">
        <v>120</v>
      </c>
      <c r="C76" s="8" t="s">
        <v>121</v>
      </c>
      <c r="D76" s="8" t="s">
        <v>78</v>
      </c>
      <c r="E76" s="8">
        <v>3</v>
      </c>
      <c r="F76" s="8">
        <v>6</v>
      </c>
      <c r="G76" s="18">
        <f t="shared" si="11"/>
        <v>69120</v>
      </c>
      <c r="H76" s="12">
        <f t="shared" si="9"/>
        <v>6912</v>
      </c>
      <c r="I76" s="12">
        <f t="shared" si="10"/>
        <v>4838.3999999999996</v>
      </c>
    </row>
    <row r="77" spans="2:13" ht="21.95" customHeight="1" x14ac:dyDescent="0.25">
      <c r="B77" s="8" t="s">
        <v>118</v>
      </c>
      <c r="C77" s="8" t="s">
        <v>122</v>
      </c>
      <c r="D77" s="8" t="s">
        <v>67</v>
      </c>
      <c r="E77" s="8">
        <v>0</v>
      </c>
      <c r="F77" s="8">
        <v>5</v>
      </c>
      <c r="G77" s="18">
        <f t="shared" si="11"/>
        <v>69120</v>
      </c>
      <c r="H77" s="12">
        <f t="shared" si="9"/>
        <v>5760</v>
      </c>
      <c r="I77" s="12">
        <f t="shared" si="10"/>
        <v>4031.9999999999995</v>
      </c>
    </row>
    <row r="78" spans="2:13" s="14" customFormat="1" ht="21.95" customHeight="1" x14ac:dyDescent="0.25">
      <c r="B78" s="16" t="s">
        <v>123</v>
      </c>
      <c r="C78" s="16"/>
      <c r="D78" s="16"/>
      <c r="E78" s="16"/>
      <c r="F78" s="16"/>
      <c r="G78" s="16"/>
      <c r="H78" s="16"/>
      <c r="I78" s="16"/>
      <c r="J78" s="13"/>
      <c r="K78" s="13"/>
      <c r="L78" s="13"/>
      <c r="M78" s="13"/>
    </row>
    <row r="79" spans="2:13" ht="21.95" customHeight="1" x14ac:dyDescent="0.25">
      <c r="B79" s="8" t="s">
        <v>3</v>
      </c>
      <c r="C79" s="8" t="s">
        <v>4</v>
      </c>
      <c r="D79" s="8" t="s">
        <v>5</v>
      </c>
      <c r="E79" s="8" t="s">
        <v>6</v>
      </c>
      <c r="F79" s="8" t="s">
        <v>7</v>
      </c>
      <c r="G79" s="9" t="s">
        <v>8</v>
      </c>
      <c r="H79" s="8" t="s">
        <v>9</v>
      </c>
      <c r="I79" s="8" t="s">
        <v>10</v>
      </c>
    </row>
    <row r="80" spans="2:13" ht="21.95" customHeight="1" x14ac:dyDescent="0.25">
      <c r="B80" s="19" t="s">
        <v>124</v>
      </c>
      <c r="C80" s="19" t="s">
        <v>125</v>
      </c>
      <c r="D80" s="15">
        <v>0</v>
      </c>
      <c r="E80" s="15">
        <v>0</v>
      </c>
      <c r="F80" s="19">
        <v>7</v>
      </c>
      <c r="G80" s="18">
        <f t="shared" ref="G80:G91" si="12">64000*1.08</f>
        <v>69120</v>
      </c>
      <c r="H80" s="12">
        <f t="shared" ref="H80:H91" si="13">IF(F80&lt;3,2000,G80/60*F80)</f>
        <v>8064</v>
      </c>
      <c r="I80" s="12">
        <f t="shared" ref="I80:I91" si="14">H80*0.7</f>
        <v>5644.7999999999993</v>
      </c>
    </row>
    <row r="81" spans="2:13" s="3" customFormat="1" ht="21.95" customHeight="1" x14ac:dyDescent="0.25">
      <c r="B81" s="19" t="s">
        <v>124</v>
      </c>
      <c r="C81" s="19" t="s">
        <v>126</v>
      </c>
      <c r="D81" s="15">
        <v>0</v>
      </c>
      <c r="E81" s="15">
        <v>0</v>
      </c>
      <c r="F81" s="19">
        <v>7</v>
      </c>
      <c r="G81" s="18">
        <f t="shared" si="12"/>
        <v>69120</v>
      </c>
      <c r="H81" s="12">
        <f t="shared" si="13"/>
        <v>8064</v>
      </c>
      <c r="I81" s="12">
        <f t="shared" si="14"/>
        <v>5644.7999999999993</v>
      </c>
      <c r="J81" s="2"/>
      <c r="K81" s="2"/>
      <c r="L81" s="2"/>
      <c r="M81" s="2"/>
    </row>
    <row r="82" spans="2:13" ht="15.75" x14ac:dyDescent="0.25">
      <c r="B82" s="19" t="s">
        <v>124</v>
      </c>
      <c r="C82" s="19" t="s">
        <v>127</v>
      </c>
      <c r="D82" s="15">
        <v>0</v>
      </c>
      <c r="E82" s="15">
        <v>0</v>
      </c>
      <c r="F82" s="19">
        <v>9</v>
      </c>
      <c r="G82" s="18">
        <f t="shared" si="12"/>
        <v>69120</v>
      </c>
      <c r="H82" s="12">
        <f t="shared" si="13"/>
        <v>10368</v>
      </c>
      <c r="I82" s="12">
        <f t="shared" si="14"/>
        <v>7257.5999999999995</v>
      </c>
    </row>
    <row r="83" spans="2:13" ht="15.75" x14ac:dyDescent="0.25">
      <c r="B83" s="19" t="s">
        <v>124</v>
      </c>
      <c r="C83" s="19" t="s">
        <v>128</v>
      </c>
      <c r="D83" s="15">
        <v>0</v>
      </c>
      <c r="E83" s="15">
        <v>0</v>
      </c>
      <c r="F83" s="19">
        <v>7</v>
      </c>
      <c r="G83" s="18">
        <f t="shared" si="12"/>
        <v>69120</v>
      </c>
      <c r="H83" s="12">
        <f t="shared" si="13"/>
        <v>8064</v>
      </c>
      <c r="I83" s="12">
        <f t="shared" si="14"/>
        <v>5644.7999999999993</v>
      </c>
    </row>
    <row r="84" spans="2:13" ht="15.75" x14ac:dyDescent="0.25">
      <c r="B84" s="19" t="s">
        <v>124</v>
      </c>
      <c r="C84" s="19" t="s">
        <v>129</v>
      </c>
      <c r="D84" s="15">
        <v>0</v>
      </c>
      <c r="E84" s="15">
        <v>0</v>
      </c>
      <c r="F84" s="19">
        <v>9</v>
      </c>
      <c r="G84" s="18">
        <f t="shared" si="12"/>
        <v>69120</v>
      </c>
      <c r="H84" s="12">
        <f t="shared" si="13"/>
        <v>10368</v>
      </c>
      <c r="I84" s="12">
        <f t="shared" si="14"/>
        <v>7257.5999999999995</v>
      </c>
    </row>
    <row r="85" spans="2:13" ht="15.75" x14ac:dyDescent="0.25">
      <c r="B85" s="19" t="s">
        <v>124</v>
      </c>
      <c r="C85" s="19" t="s">
        <v>130</v>
      </c>
      <c r="D85" s="15">
        <v>0</v>
      </c>
      <c r="E85" s="15">
        <v>0</v>
      </c>
      <c r="F85" s="19">
        <v>7</v>
      </c>
      <c r="G85" s="18">
        <f t="shared" si="12"/>
        <v>69120</v>
      </c>
      <c r="H85" s="12">
        <f t="shared" si="13"/>
        <v>8064</v>
      </c>
      <c r="I85" s="12">
        <f t="shared" si="14"/>
        <v>5644.7999999999993</v>
      </c>
    </row>
    <row r="86" spans="2:13" ht="15.75" x14ac:dyDescent="0.25">
      <c r="B86" s="19" t="s">
        <v>124</v>
      </c>
      <c r="C86" s="19" t="s">
        <v>131</v>
      </c>
      <c r="D86" s="15">
        <v>0</v>
      </c>
      <c r="E86" s="15">
        <v>0</v>
      </c>
      <c r="F86" s="19">
        <v>9</v>
      </c>
      <c r="G86" s="18">
        <f t="shared" si="12"/>
        <v>69120</v>
      </c>
      <c r="H86" s="12">
        <f t="shared" si="13"/>
        <v>10368</v>
      </c>
      <c r="I86" s="12">
        <f t="shared" si="14"/>
        <v>7257.5999999999995</v>
      </c>
    </row>
    <row r="87" spans="2:13" ht="15.75" x14ac:dyDescent="0.25">
      <c r="B87" s="19" t="s">
        <v>124</v>
      </c>
      <c r="C87" s="19" t="s">
        <v>132</v>
      </c>
      <c r="D87" s="15">
        <v>0</v>
      </c>
      <c r="E87" s="15">
        <v>0</v>
      </c>
      <c r="F87" s="19">
        <v>7</v>
      </c>
      <c r="G87" s="18">
        <f t="shared" si="12"/>
        <v>69120</v>
      </c>
      <c r="H87" s="12">
        <f t="shared" si="13"/>
        <v>8064</v>
      </c>
      <c r="I87" s="12">
        <f t="shared" si="14"/>
        <v>5644.7999999999993</v>
      </c>
    </row>
    <row r="88" spans="2:13" ht="15.75" x14ac:dyDescent="0.25">
      <c r="B88" s="19" t="s">
        <v>124</v>
      </c>
      <c r="C88" s="19" t="s">
        <v>133</v>
      </c>
      <c r="D88" s="15">
        <v>0</v>
      </c>
      <c r="E88" s="15">
        <v>0</v>
      </c>
      <c r="F88" s="19">
        <v>7</v>
      </c>
      <c r="G88" s="18">
        <f t="shared" si="12"/>
        <v>69120</v>
      </c>
      <c r="H88" s="12">
        <f t="shared" si="13"/>
        <v>8064</v>
      </c>
      <c r="I88" s="12">
        <f t="shared" si="14"/>
        <v>5644.7999999999993</v>
      </c>
    </row>
    <row r="89" spans="2:13" ht="15.75" x14ac:dyDescent="0.25">
      <c r="B89" s="19" t="s">
        <v>124</v>
      </c>
      <c r="C89" s="19" t="s">
        <v>134</v>
      </c>
      <c r="D89" s="15">
        <v>0</v>
      </c>
      <c r="E89" s="15">
        <v>0</v>
      </c>
      <c r="F89" s="19">
        <v>7</v>
      </c>
      <c r="G89" s="18">
        <f t="shared" si="12"/>
        <v>69120</v>
      </c>
      <c r="H89" s="12">
        <f t="shared" si="13"/>
        <v>8064</v>
      </c>
      <c r="I89" s="12">
        <f t="shared" si="14"/>
        <v>5644.7999999999993</v>
      </c>
    </row>
    <row r="90" spans="2:13" ht="15.75" x14ac:dyDescent="0.25">
      <c r="B90" s="19" t="s">
        <v>124</v>
      </c>
      <c r="C90" s="19" t="s">
        <v>135</v>
      </c>
      <c r="D90" s="15">
        <v>0</v>
      </c>
      <c r="E90" s="15">
        <v>0</v>
      </c>
      <c r="F90" s="19">
        <v>7</v>
      </c>
      <c r="G90" s="18">
        <f t="shared" si="12"/>
        <v>69120</v>
      </c>
      <c r="H90" s="12">
        <f t="shared" si="13"/>
        <v>8064</v>
      </c>
      <c r="I90" s="12">
        <f t="shared" si="14"/>
        <v>5644.7999999999993</v>
      </c>
    </row>
    <row r="91" spans="2:13" ht="15.75" x14ac:dyDescent="0.25">
      <c r="B91" s="19" t="s">
        <v>124</v>
      </c>
      <c r="C91" s="19" t="s">
        <v>136</v>
      </c>
      <c r="D91" s="15">
        <v>0</v>
      </c>
      <c r="E91" s="15">
        <v>0</v>
      </c>
      <c r="F91" s="19">
        <v>7</v>
      </c>
      <c r="G91" s="18">
        <f t="shared" si="12"/>
        <v>69120</v>
      </c>
      <c r="H91" s="12">
        <f t="shared" si="13"/>
        <v>8064</v>
      </c>
      <c r="I91" s="12">
        <f t="shared" si="14"/>
        <v>5644.7999999999993</v>
      </c>
    </row>
    <row r="92" spans="2:13" s="21" customFormat="1" ht="21.95" customHeight="1" x14ac:dyDescent="0.25">
      <c r="B92" s="5" t="s">
        <v>137</v>
      </c>
      <c r="C92" s="5"/>
      <c r="D92" s="5"/>
      <c r="E92" s="5"/>
      <c r="F92" s="5"/>
      <c r="G92" s="5"/>
      <c r="H92" s="5"/>
      <c r="I92" s="5"/>
      <c r="J92" s="20"/>
      <c r="K92" s="20"/>
      <c r="L92" s="20"/>
      <c r="M92" s="20"/>
    </row>
    <row r="93" spans="2:13" s="21" customFormat="1" ht="21.95" customHeight="1" x14ac:dyDescent="0.25">
      <c r="B93" s="22" t="s">
        <v>3</v>
      </c>
      <c r="C93" s="22" t="s">
        <v>4</v>
      </c>
      <c r="D93" s="22" t="s">
        <v>5</v>
      </c>
      <c r="E93" s="22" t="s">
        <v>138</v>
      </c>
      <c r="F93" s="22" t="s">
        <v>7</v>
      </c>
      <c r="G93" s="9" t="s">
        <v>8</v>
      </c>
      <c r="H93" s="22" t="s">
        <v>139</v>
      </c>
      <c r="I93" s="8" t="s">
        <v>10</v>
      </c>
      <c r="J93" s="20"/>
      <c r="K93" s="20"/>
      <c r="L93" s="20"/>
      <c r="M93" s="20"/>
    </row>
    <row r="94" spans="2:13" s="30" customFormat="1" ht="150.6" customHeight="1" x14ac:dyDescent="0.25">
      <c r="B94" s="23" t="s">
        <v>140</v>
      </c>
      <c r="C94" s="23" t="s">
        <v>141</v>
      </c>
      <c r="D94" s="24" t="s">
        <v>142</v>
      </c>
      <c r="E94" s="25"/>
      <c r="F94" s="26"/>
      <c r="G94" s="27">
        <f>74000*1.08</f>
        <v>79920</v>
      </c>
      <c r="H94" s="28">
        <f>6000*1.08</f>
        <v>6480</v>
      </c>
      <c r="I94" s="12">
        <f>H94*0.7</f>
        <v>4536</v>
      </c>
      <c r="J94" s="29"/>
      <c r="K94" s="29"/>
      <c r="L94" s="29"/>
      <c r="M94" s="29"/>
    </row>
    <row r="95" spans="2:13" s="21" customFormat="1" ht="22.15" customHeight="1" x14ac:dyDescent="0.25">
      <c r="B95" s="8" t="s">
        <v>143</v>
      </c>
      <c r="C95" s="8" t="s">
        <v>142</v>
      </c>
      <c r="D95" s="31" t="s">
        <v>142</v>
      </c>
      <c r="E95" s="32"/>
      <c r="F95" s="33"/>
      <c r="G95" s="34">
        <v>2000</v>
      </c>
      <c r="H95" s="34">
        <v>300</v>
      </c>
      <c r="I95" s="34">
        <f>H95*0.7</f>
        <v>210</v>
      </c>
      <c r="J95" s="20"/>
      <c r="K95" s="20"/>
      <c r="L95" s="20"/>
      <c r="M95" s="20"/>
    </row>
    <row r="96" spans="2:13" ht="15.75" x14ac:dyDescent="0.25">
      <c r="B96" s="5" t="s">
        <v>144</v>
      </c>
      <c r="C96" s="5"/>
      <c r="D96" s="5"/>
      <c r="E96" s="5"/>
      <c r="F96" s="5"/>
      <c r="G96" s="5"/>
      <c r="H96" s="5"/>
      <c r="I96" s="5"/>
    </row>
    <row r="97" spans="2:9" ht="15.6" customHeight="1" x14ac:dyDescent="0.25">
      <c r="B97" s="8" t="s">
        <v>3</v>
      </c>
      <c r="C97" s="8" t="s">
        <v>4</v>
      </c>
      <c r="D97" s="8" t="s">
        <v>5</v>
      </c>
      <c r="E97" s="8" t="s">
        <v>6</v>
      </c>
      <c r="F97" s="8" t="s">
        <v>7</v>
      </c>
      <c r="G97" s="9" t="s">
        <v>8</v>
      </c>
      <c r="H97" s="8" t="s">
        <v>9</v>
      </c>
      <c r="I97" s="8" t="s">
        <v>10</v>
      </c>
    </row>
    <row r="98" spans="2:9" ht="15.75" x14ac:dyDescent="0.25">
      <c r="B98" s="8" t="s">
        <v>145</v>
      </c>
      <c r="C98" s="8" t="s">
        <v>146</v>
      </c>
      <c r="D98" s="8" t="s">
        <v>147</v>
      </c>
      <c r="E98" s="8">
        <v>6</v>
      </c>
      <c r="F98" s="8">
        <v>4</v>
      </c>
      <c r="G98" s="18">
        <f>84000*1.08</f>
        <v>90720</v>
      </c>
      <c r="H98" s="12">
        <f t="shared" ref="H98:H107" si="15">IF(F98&lt;3,2000,G98/60*F98)</f>
        <v>6048</v>
      </c>
      <c r="I98" s="12">
        <f t="shared" ref="I98:I107" si="16">H98*0.7</f>
        <v>4233.5999999999995</v>
      </c>
    </row>
    <row r="99" spans="2:9" ht="31.5" x14ac:dyDescent="0.25">
      <c r="B99" s="8" t="s">
        <v>148</v>
      </c>
      <c r="C99" s="8" t="s">
        <v>149</v>
      </c>
      <c r="D99" s="8" t="s">
        <v>78</v>
      </c>
      <c r="E99" s="8">
        <v>3</v>
      </c>
      <c r="F99" s="8">
        <v>6</v>
      </c>
      <c r="G99" s="18">
        <f t="shared" ref="G99:G107" si="17">84000*1.08</f>
        <v>90720</v>
      </c>
      <c r="H99" s="12">
        <f t="shared" si="15"/>
        <v>9072</v>
      </c>
      <c r="I99" s="12">
        <f t="shared" si="16"/>
        <v>6350.4</v>
      </c>
    </row>
    <row r="100" spans="2:9" ht="15.75" x14ac:dyDescent="0.25">
      <c r="B100" s="8" t="s">
        <v>150</v>
      </c>
      <c r="C100" s="8" t="s">
        <v>151</v>
      </c>
      <c r="D100" s="8" t="s">
        <v>152</v>
      </c>
      <c r="E100" s="8">
        <v>2</v>
      </c>
      <c r="F100" s="8">
        <v>3</v>
      </c>
      <c r="G100" s="18">
        <f t="shared" si="17"/>
        <v>90720</v>
      </c>
      <c r="H100" s="12">
        <f t="shared" si="15"/>
        <v>4536</v>
      </c>
      <c r="I100" s="12">
        <f t="shared" si="16"/>
        <v>3175.2</v>
      </c>
    </row>
    <row r="101" spans="2:9" ht="31.5" x14ac:dyDescent="0.25">
      <c r="B101" s="8" t="s">
        <v>153</v>
      </c>
      <c r="C101" s="8" t="s">
        <v>154</v>
      </c>
      <c r="D101" s="8" t="s">
        <v>155</v>
      </c>
      <c r="E101" s="8">
        <v>10</v>
      </c>
      <c r="F101" s="8">
        <v>10</v>
      </c>
      <c r="G101" s="18">
        <f t="shared" si="17"/>
        <v>90720</v>
      </c>
      <c r="H101" s="12">
        <f t="shared" si="15"/>
        <v>15120</v>
      </c>
      <c r="I101" s="12">
        <f t="shared" si="16"/>
        <v>10584</v>
      </c>
    </row>
    <row r="102" spans="2:9" ht="31.5" x14ac:dyDescent="0.25">
      <c r="B102" s="8" t="s">
        <v>156</v>
      </c>
      <c r="C102" s="8" t="s">
        <v>157</v>
      </c>
      <c r="D102" s="17" t="s">
        <v>158</v>
      </c>
      <c r="E102" s="17">
        <v>4</v>
      </c>
      <c r="F102" s="17">
        <v>4</v>
      </c>
      <c r="G102" s="18">
        <f t="shared" si="17"/>
        <v>90720</v>
      </c>
      <c r="H102" s="12">
        <f t="shared" si="15"/>
        <v>6048</v>
      </c>
      <c r="I102" s="12">
        <f t="shared" si="16"/>
        <v>4233.5999999999995</v>
      </c>
    </row>
    <row r="103" spans="2:9" ht="15.75" x14ac:dyDescent="0.25">
      <c r="B103" s="8" t="s">
        <v>159</v>
      </c>
      <c r="C103" s="8" t="s">
        <v>160</v>
      </c>
      <c r="D103" s="17" t="s">
        <v>158</v>
      </c>
      <c r="E103" s="17">
        <v>4</v>
      </c>
      <c r="F103" s="17">
        <v>4</v>
      </c>
      <c r="G103" s="18">
        <f t="shared" si="17"/>
        <v>90720</v>
      </c>
      <c r="H103" s="12">
        <f>IF(F103&lt;3,2000,G103/60*F103)</f>
        <v>6048</v>
      </c>
      <c r="I103" s="12">
        <f t="shared" si="16"/>
        <v>4233.5999999999995</v>
      </c>
    </row>
    <row r="104" spans="2:9" ht="15.75" x14ac:dyDescent="0.25">
      <c r="B104" s="8" t="s">
        <v>161</v>
      </c>
      <c r="C104" s="8" t="s">
        <v>162</v>
      </c>
      <c r="D104" s="17" t="s">
        <v>158</v>
      </c>
      <c r="E104" s="17">
        <v>4</v>
      </c>
      <c r="F104" s="17">
        <v>4</v>
      </c>
      <c r="G104" s="18">
        <f t="shared" si="17"/>
        <v>90720</v>
      </c>
      <c r="H104" s="12">
        <f t="shared" si="15"/>
        <v>6048</v>
      </c>
      <c r="I104" s="12">
        <f t="shared" si="16"/>
        <v>4233.5999999999995</v>
      </c>
    </row>
    <row r="105" spans="2:9" ht="31.5" x14ac:dyDescent="0.25">
      <c r="B105" s="8" t="s">
        <v>163</v>
      </c>
      <c r="C105" s="8" t="s">
        <v>164</v>
      </c>
      <c r="D105" s="17" t="s">
        <v>158</v>
      </c>
      <c r="E105" s="17">
        <v>4</v>
      </c>
      <c r="F105" s="17">
        <v>4</v>
      </c>
      <c r="G105" s="18">
        <f t="shared" si="17"/>
        <v>90720</v>
      </c>
      <c r="H105" s="12">
        <f t="shared" si="15"/>
        <v>6048</v>
      </c>
      <c r="I105" s="12">
        <f t="shared" si="16"/>
        <v>4233.5999999999995</v>
      </c>
    </row>
    <row r="106" spans="2:9" ht="15.75" x14ac:dyDescent="0.25">
      <c r="B106" s="8" t="s">
        <v>165</v>
      </c>
      <c r="C106" s="8" t="s">
        <v>166</v>
      </c>
      <c r="D106" s="17" t="s">
        <v>167</v>
      </c>
      <c r="E106" s="17">
        <v>12</v>
      </c>
      <c r="F106" s="17">
        <v>16</v>
      </c>
      <c r="G106" s="18">
        <f t="shared" si="17"/>
        <v>90720</v>
      </c>
      <c r="H106" s="12">
        <f t="shared" si="15"/>
        <v>24192</v>
      </c>
      <c r="I106" s="12">
        <f t="shared" si="16"/>
        <v>16934.399999999998</v>
      </c>
    </row>
    <row r="107" spans="2:9" ht="15.75" x14ac:dyDescent="0.25">
      <c r="B107" s="8" t="s">
        <v>168</v>
      </c>
      <c r="C107" s="8" t="s">
        <v>169</v>
      </c>
      <c r="D107" s="17" t="s">
        <v>170</v>
      </c>
      <c r="E107" s="17">
        <v>6</v>
      </c>
      <c r="F107" s="17">
        <v>10</v>
      </c>
      <c r="G107" s="18">
        <f t="shared" si="17"/>
        <v>90720</v>
      </c>
      <c r="H107" s="12">
        <f t="shared" si="15"/>
        <v>15120</v>
      </c>
      <c r="I107" s="12">
        <f t="shared" si="16"/>
        <v>10584</v>
      </c>
    </row>
  </sheetData>
  <mergeCells count="11">
    <mergeCell ref="B78:I78"/>
    <mergeCell ref="B92:I92"/>
    <mergeCell ref="D94:F94"/>
    <mergeCell ref="D95:F95"/>
    <mergeCell ref="B96:I96"/>
    <mergeCell ref="B1:I1"/>
    <mergeCell ref="B2:I2"/>
    <mergeCell ref="B3:I3"/>
    <mergeCell ref="B37:I37"/>
    <mergeCell ref="B62:I62"/>
    <mergeCell ref="B72:I72"/>
  </mergeCells>
  <pageMargins left="0.23622047244094491" right="0.23622047244094491" top="0.74803149606299213" bottom="0.74803149606299213" header="0.31496062992125984" footer="0.31496062992125984"/>
  <pageSetup paperSize="9" scale="7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06"/>
  <sheetViews>
    <sheetView topLeftCell="A58" zoomScale="115" zoomScaleNormal="115" zoomScaleSheetLayoutView="115" workbookViewId="0">
      <selection activeCell="H70" sqref="H70"/>
    </sheetView>
  </sheetViews>
  <sheetFormatPr defaultColWidth="8.85546875" defaultRowHeight="15" x14ac:dyDescent="0.25"/>
  <cols>
    <col min="1" max="1" width="4.140625" style="7" customWidth="1"/>
    <col min="2" max="2" width="38.28515625" style="7" customWidth="1"/>
    <col min="3" max="3" width="19.42578125" style="7" customWidth="1"/>
    <col min="4" max="4" width="7.42578125" style="7" bestFit="1" customWidth="1"/>
    <col min="5" max="5" width="7.7109375" style="7" bestFit="1" customWidth="1"/>
    <col min="6" max="6" width="8.140625" style="7" bestFit="1" customWidth="1"/>
    <col min="7" max="7" width="19" style="7" customWidth="1"/>
    <col min="8" max="8" width="25.28515625" style="7" customWidth="1"/>
    <col min="9" max="16384" width="8.85546875" style="7"/>
  </cols>
  <sheetData>
    <row r="1" spans="2:8" s="3" customFormat="1" ht="33" customHeight="1" x14ac:dyDescent="0.25">
      <c r="B1" s="1" t="s">
        <v>171</v>
      </c>
      <c r="C1" s="1"/>
      <c r="D1" s="1"/>
      <c r="E1" s="1"/>
      <c r="F1" s="1"/>
      <c r="G1" s="1"/>
      <c r="H1" s="1"/>
    </row>
    <row r="2" spans="2:8" s="3" customFormat="1" ht="97.5" customHeight="1" x14ac:dyDescent="0.25">
      <c r="B2" s="4" t="s">
        <v>172</v>
      </c>
      <c r="C2" s="4"/>
      <c r="D2" s="4"/>
      <c r="E2" s="4"/>
      <c r="F2" s="4"/>
      <c r="G2" s="4"/>
      <c r="H2" s="4"/>
    </row>
    <row r="3" spans="2:8" ht="21.95" customHeight="1" x14ac:dyDescent="0.25">
      <c r="B3" s="35" t="s">
        <v>173</v>
      </c>
      <c r="C3" s="35"/>
      <c r="D3" s="35"/>
      <c r="E3" s="35"/>
      <c r="F3" s="35"/>
      <c r="G3" s="35"/>
      <c r="H3" s="35"/>
    </row>
    <row r="4" spans="2:8" ht="37.5" customHeight="1" x14ac:dyDescent="0.25">
      <c r="B4" s="8" t="s">
        <v>174</v>
      </c>
      <c r="C4" s="8" t="s">
        <v>175</v>
      </c>
      <c r="D4" s="8" t="s">
        <v>176</v>
      </c>
      <c r="E4" s="8" t="s">
        <v>177</v>
      </c>
      <c r="F4" s="8" t="s">
        <v>178</v>
      </c>
      <c r="G4" s="8" t="s">
        <v>179</v>
      </c>
      <c r="H4" s="8" t="s">
        <v>180</v>
      </c>
    </row>
    <row r="5" spans="2:8" ht="21.95" customHeight="1" x14ac:dyDescent="0.25">
      <c r="B5" s="10" t="s">
        <v>181</v>
      </c>
      <c r="C5" s="10" t="s">
        <v>12</v>
      </c>
      <c r="D5" s="10">
        <v>4</v>
      </c>
      <c r="E5" s="10">
        <v>3</v>
      </c>
      <c r="F5" s="10">
        <v>6</v>
      </c>
      <c r="G5" s="18">
        <f>VLOOKUP(C5,[1]türkçe!$C$4:$I$108,6,0)</f>
        <v>11016</v>
      </c>
      <c r="H5" s="18">
        <f>VLOOKUP(C5,[1]türkçe!$C$4:$I$108,7,0)</f>
        <v>7711.2</v>
      </c>
    </row>
    <row r="6" spans="2:8" ht="21.95" customHeight="1" x14ac:dyDescent="0.25">
      <c r="B6" s="10" t="s">
        <v>181</v>
      </c>
      <c r="C6" s="10" t="s">
        <v>13</v>
      </c>
      <c r="D6" s="10">
        <v>4</v>
      </c>
      <c r="E6" s="10">
        <v>4</v>
      </c>
      <c r="F6" s="10">
        <v>6</v>
      </c>
      <c r="G6" s="18">
        <f>VLOOKUP(C6,[1]türkçe!$C$4:$I$108,6,0)</f>
        <v>11016</v>
      </c>
      <c r="H6" s="18">
        <f>VLOOKUP(C6,[1]türkçe!$C$4:$I$108,7,0)</f>
        <v>7711.2</v>
      </c>
    </row>
    <row r="7" spans="2:8" ht="28.9" customHeight="1" x14ac:dyDescent="0.25">
      <c r="B7" s="10" t="s">
        <v>182</v>
      </c>
      <c r="C7" s="10" t="s">
        <v>15</v>
      </c>
      <c r="D7" s="10">
        <v>5</v>
      </c>
      <c r="E7" s="10">
        <v>3</v>
      </c>
      <c r="F7" s="10">
        <v>5</v>
      </c>
      <c r="G7" s="18">
        <f>VLOOKUP(C7,[1]türkçe!$C$4:$I$108,6,0)</f>
        <v>9180</v>
      </c>
      <c r="H7" s="18">
        <f>VLOOKUP(C7,[1]türkçe!$C$4:$I$108,7,0)</f>
        <v>6426</v>
      </c>
    </row>
    <row r="8" spans="2:8" ht="28.9" customHeight="1" x14ac:dyDescent="0.25">
      <c r="B8" s="10" t="s">
        <v>182</v>
      </c>
      <c r="C8" s="10" t="s">
        <v>16</v>
      </c>
      <c r="D8" s="10">
        <v>5</v>
      </c>
      <c r="E8" s="10">
        <v>4</v>
      </c>
      <c r="F8" s="10">
        <v>6</v>
      </c>
      <c r="G8" s="18">
        <f>VLOOKUP(C8,[1]türkçe!$C$4:$I$108,6,0)</f>
        <v>11016</v>
      </c>
      <c r="H8" s="18">
        <f>VLOOKUP(C8,[1]türkçe!$C$4:$I$108,7,0)</f>
        <v>7711.2</v>
      </c>
    </row>
    <row r="9" spans="2:8" ht="21.6" customHeight="1" x14ac:dyDescent="0.25">
      <c r="B9" s="10" t="s">
        <v>183</v>
      </c>
      <c r="C9" s="10" t="s">
        <v>18</v>
      </c>
      <c r="D9" s="10">
        <v>4</v>
      </c>
      <c r="E9" s="10">
        <v>3</v>
      </c>
      <c r="F9" s="10">
        <v>5</v>
      </c>
      <c r="G9" s="18">
        <f>VLOOKUP(C9,[1]türkçe!$C$4:$I$108,6,0)</f>
        <v>9180</v>
      </c>
      <c r="H9" s="18">
        <f>VLOOKUP(C9,[1]türkçe!$C$4:$I$108,7,0)</f>
        <v>6426</v>
      </c>
    </row>
    <row r="10" spans="2:8" ht="21.6" customHeight="1" x14ac:dyDescent="0.25">
      <c r="B10" s="10" t="s">
        <v>183</v>
      </c>
      <c r="C10" s="10" t="s">
        <v>19</v>
      </c>
      <c r="D10" s="10">
        <v>4</v>
      </c>
      <c r="E10" s="10">
        <v>4</v>
      </c>
      <c r="F10" s="10">
        <v>6</v>
      </c>
      <c r="G10" s="18">
        <f>VLOOKUP(C10,[1]türkçe!$C$4:$I$108,6,0)</f>
        <v>11016</v>
      </c>
      <c r="H10" s="18">
        <f>VLOOKUP(C10,[1]türkçe!$C$4:$I$108,7,0)</f>
        <v>7711.2</v>
      </c>
    </row>
    <row r="11" spans="2:8" ht="21.95" customHeight="1" x14ac:dyDescent="0.25">
      <c r="B11" s="10" t="s">
        <v>184</v>
      </c>
      <c r="C11" s="10" t="s">
        <v>21</v>
      </c>
      <c r="D11" s="10">
        <v>4</v>
      </c>
      <c r="E11" s="10">
        <v>3</v>
      </c>
      <c r="F11" s="10">
        <v>5</v>
      </c>
      <c r="G11" s="18">
        <f>VLOOKUP(C11,[1]türkçe!$C$4:$I$108,6,0)</f>
        <v>9180</v>
      </c>
      <c r="H11" s="18">
        <f>VLOOKUP(C11,[1]türkçe!$C$4:$I$108,7,0)</f>
        <v>6426</v>
      </c>
    </row>
    <row r="12" spans="2:8" ht="21.95" customHeight="1" x14ac:dyDescent="0.25">
      <c r="B12" s="10" t="s">
        <v>184</v>
      </c>
      <c r="C12" s="10" t="s">
        <v>22</v>
      </c>
      <c r="D12" s="10">
        <v>4</v>
      </c>
      <c r="E12" s="10">
        <v>4</v>
      </c>
      <c r="F12" s="10">
        <v>6</v>
      </c>
      <c r="G12" s="18">
        <f>VLOOKUP(C12,[1]türkçe!$C$4:$I$108,6,0)</f>
        <v>11016</v>
      </c>
      <c r="H12" s="18">
        <f>VLOOKUP(C12,[1]türkçe!$C$4:$I$108,7,0)</f>
        <v>7711.2</v>
      </c>
    </row>
    <row r="13" spans="2:8" ht="21.95" customHeight="1" x14ac:dyDescent="0.25">
      <c r="B13" s="10" t="s">
        <v>185</v>
      </c>
      <c r="C13" s="10" t="s">
        <v>24</v>
      </c>
      <c r="D13" s="10">
        <v>4</v>
      </c>
      <c r="E13" s="10">
        <v>3</v>
      </c>
      <c r="F13" s="10">
        <v>5</v>
      </c>
      <c r="G13" s="18">
        <f>VLOOKUP(C13,[1]türkçe!$C$4:$I$108,6,0)</f>
        <v>9180</v>
      </c>
      <c r="H13" s="18">
        <f>VLOOKUP(C13,[1]türkçe!$C$4:$I$108,7,0)</f>
        <v>6426</v>
      </c>
    </row>
    <row r="14" spans="2:8" ht="21.95" customHeight="1" x14ac:dyDescent="0.25">
      <c r="B14" s="10" t="s">
        <v>185</v>
      </c>
      <c r="C14" s="10" t="s">
        <v>25</v>
      </c>
      <c r="D14" s="10">
        <v>4</v>
      </c>
      <c r="E14" s="10">
        <v>4</v>
      </c>
      <c r="F14" s="10">
        <v>6</v>
      </c>
      <c r="G14" s="18">
        <f>VLOOKUP(C14,[1]türkçe!$C$4:$I$108,6,0)</f>
        <v>11016</v>
      </c>
      <c r="H14" s="18">
        <f>VLOOKUP(C14,[1]türkçe!$C$4:$I$108,7,0)</f>
        <v>7711.2</v>
      </c>
    </row>
    <row r="15" spans="2:8" ht="21.95" customHeight="1" x14ac:dyDescent="0.25">
      <c r="B15" s="10" t="s">
        <v>186</v>
      </c>
      <c r="C15" s="10" t="s">
        <v>27</v>
      </c>
      <c r="D15" s="10">
        <v>4</v>
      </c>
      <c r="E15" s="10">
        <v>3</v>
      </c>
      <c r="F15" s="10">
        <v>5</v>
      </c>
      <c r="G15" s="18">
        <f>VLOOKUP(C15,[1]türkçe!$C$4:$I$108,6,0)</f>
        <v>9180</v>
      </c>
      <c r="H15" s="18">
        <f>VLOOKUP(C15,[1]türkçe!$C$4:$I$108,7,0)</f>
        <v>6426</v>
      </c>
    </row>
    <row r="16" spans="2:8" ht="21.95" customHeight="1" x14ac:dyDescent="0.25">
      <c r="B16" s="10" t="s">
        <v>186</v>
      </c>
      <c r="C16" s="10" t="s">
        <v>28</v>
      </c>
      <c r="D16" s="10">
        <v>4</v>
      </c>
      <c r="E16" s="10">
        <v>4</v>
      </c>
      <c r="F16" s="10">
        <v>5</v>
      </c>
      <c r="G16" s="18">
        <f>VLOOKUP(C16,[1]türkçe!$C$4:$I$108,6,0)</f>
        <v>9180</v>
      </c>
      <c r="H16" s="18">
        <f>VLOOKUP(C16,[1]türkçe!$C$4:$I$108,7,0)</f>
        <v>6426</v>
      </c>
    </row>
    <row r="17" spans="2:8" ht="21.95" customHeight="1" x14ac:dyDescent="0.25">
      <c r="B17" s="10" t="s">
        <v>187</v>
      </c>
      <c r="C17" s="10" t="s">
        <v>30</v>
      </c>
      <c r="D17" s="10">
        <v>4</v>
      </c>
      <c r="E17" s="10">
        <v>3</v>
      </c>
      <c r="F17" s="10">
        <v>5</v>
      </c>
      <c r="G17" s="18">
        <f>VLOOKUP(C17,[1]türkçe!$C$4:$I$108,6,0)</f>
        <v>9180</v>
      </c>
      <c r="H17" s="18">
        <f>VLOOKUP(C17,[1]türkçe!$C$4:$I$108,7,0)</f>
        <v>6426</v>
      </c>
    </row>
    <row r="18" spans="2:8" ht="21.95" customHeight="1" x14ac:dyDescent="0.25">
      <c r="B18" s="10" t="s">
        <v>187</v>
      </c>
      <c r="C18" s="10" t="s">
        <v>31</v>
      </c>
      <c r="D18" s="10">
        <v>4</v>
      </c>
      <c r="E18" s="10">
        <v>4</v>
      </c>
      <c r="F18" s="10">
        <v>5</v>
      </c>
      <c r="G18" s="18">
        <f>VLOOKUP(C18,[1]türkçe!$C$4:$I$108,6,0)</f>
        <v>9180</v>
      </c>
      <c r="H18" s="18">
        <f>VLOOKUP(C18,[1]türkçe!$C$4:$I$108,7,0)</f>
        <v>6426</v>
      </c>
    </row>
    <row r="19" spans="2:8" ht="21.95" customHeight="1" x14ac:dyDescent="0.25">
      <c r="B19" s="10" t="s">
        <v>188</v>
      </c>
      <c r="C19" s="10" t="s">
        <v>33</v>
      </c>
      <c r="D19" s="10">
        <v>4</v>
      </c>
      <c r="E19" s="10">
        <v>3</v>
      </c>
      <c r="F19" s="10">
        <v>5</v>
      </c>
      <c r="G19" s="18">
        <f>VLOOKUP(C19,[1]türkçe!$C$4:$I$108,6,0)</f>
        <v>9180</v>
      </c>
      <c r="H19" s="18">
        <f>VLOOKUP(C19,[1]türkçe!$C$4:$I$108,7,0)</f>
        <v>6426</v>
      </c>
    </row>
    <row r="20" spans="2:8" ht="21.95" customHeight="1" x14ac:dyDescent="0.25">
      <c r="B20" s="10" t="s">
        <v>188</v>
      </c>
      <c r="C20" s="10" t="s">
        <v>34</v>
      </c>
      <c r="D20" s="10">
        <v>4</v>
      </c>
      <c r="E20" s="10">
        <v>4</v>
      </c>
      <c r="F20" s="10">
        <v>4</v>
      </c>
      <c r="G20" s="18">
        <f>VLOOKUP(C20,[1]türkçe!$C$4:$I$108,6,0)</f>
        <v>7344</v>
      </c>
      <c r="H20" s="18">
        <f>VLOOKUP(C20,[1]türkçe!$C$4:$I$108,7,0)</f>
        <v>5140.7999999999993</v>
      </c>
    </row>
    <row r="21" spans="2:8" ht="21.95" customHeight="1" x14ac:dyDescent="0.25">
      <c r="B21" s="10" t="s">
        <v>189</v>
      </c>
      <c r="C21" s="10" t="s">
        <v>36</v>
      </c>
      <c r="D21" s="10">
        <v>4</v>
      </c>
      <c r="E21" s="10">
        <v>2</v>
      </c>
      <c r="F21" s="10">
        <v>3</v>
      </c>
      <c r="G21" s="18">
        <f>VLOOKUP(C21,[1]türkçe!$C$4:$I$108,6,0)</f>
        <v>5508</v>
      </c>
      <c r="H21" s="18">
        <f>VLOOKUP(C21,[1]türkçe!$C$4:$I$108,7,0)</f>
        <v>3855.6</v>
      </c>
    </row>
    <row r="22" spans="2:8" ht="21.95" customHeight="1" x14ac:dyDescent="0.25">
      <c r="B22" s="10" t="s">
        <v>189</v>
      </c>
      <c r="C22" s="10" t="s">
        <v>37</v>
      </c>
      <c r="D22" s="10">
        <v>4</v>
      </c>
      <c r="E22" s="10">
        <v>3</v>
      </c>
      <c r="F22" s="10">
        <v>3</v>
      </c>
      <c r="G22" s="18">
        <f>VLOOKUP(C22,[1]türkçe!$C$4:$I$108,6,0)</f>
        <v>5508</v>
      </c>
      <c r="H22" s="18">
        <f>VLOOKUP(C22,[1]türkçe!$C$4:$I$108,7,0)</f>
        <v>3855.6</v>
      </c>
    </row>
    <row r="23" spans="2:8" ht="21.95" customHeight="1" x14ac:dyDescent="0.25">
      <c r="B23" s="10" t="s">
        <v>190</v>
      </c>
      <c r="C23" s="10" t="s">
        <v>39</v>
      </c>
      <c r="D23" s="10">
        <v>3</v>
      </c>
      <c r="E23" s="10">
        <v>2</v>
      </c>
      <c r="F23" s="10">
        <v>4</v>
      </c>
      <c r="G23" s="18">
        <f>VLOOKUP(C23,[1]türkçe!$C$4:$I$108,6,0)</f>
        <v>7344</v>
      </c>
      <c r="H23" s="18">
        <f>VLOOKUP(C23,[1]türkçe!$C$4:$I$108,7,0)</f>
        <v>5140.7999999999993</v>
      </c>
    </row>
    <row r="24" spans="2:8" ht="21.95" customHeight="1" x14ac:dyDescent="0.25">
      <c r="B24" s="10" t="s">
        <v>190</v>
      </c>
      <c r="C24" s="10" t="s">
        <v>40</v>
      </c>
      <c r="D24" s="10">
        <v>3</v>
      </c>
      <c r="E24" s="10">
        <v>3</v>
      </c>
      <c r="F24" s="10">
        <v>4</v>
      </c>
      <c r="G24" s="18">
        <f>VLOOKUP(C24,[1]türkçe!$C$4:$I$108,6,0)</f>
        <v>7344</v>
      </c>
      <c r="H24" s="18">
        <f>VLOOKUP(C24,[1]türkçe!$C$4:$I$108,7,0)</f>
        <v>5140.7999999999993</v>
      </c>
    </row>
    <row r="25" spans="2:8" ht="21.95" customHeight="1" x14ac:dyDescent="0.25">
      <c r="B25" s="10" t="s">
        <v>191</v>
      </c>
      <c r="C25" s="10" t="s">
        <v>42</v>
      </c>
      <c r="D25" s="10">
        <v>3</v>
      </c>
      <c r="E25" s="10">
        <v>2</v>
      </c>
      <c r="F25" s="10">
        <v>5</v>
      </c>
      <c r="G25" s="18">
        <f>VLOOKUP(C25,[1]türkçe!$C$4:$I$108,6,0)</f>
        <v>9180</v>
      </c>
      <c r="H25" s="18">
        <f>VLOOKUP(C25,[1]türkçe!$C$4:$I$108,7,0)</f>
        <v>6426</v>
      </c>
    </row>
    <row r="26" spans="2:8" ht="21.95" customHeight="1" x14ac:dyDescent="0.25">
      <c r="B26" s="10" t="s">
        <v>191</v>
      </c>
      <c r="C26" s="10" t="s">
        <v>43</v>
      </c>
      <c r="D26" s="10">
        <v>3</v>
      </c>
      <c r="E26" s="10">
        <v>3</v>
      </c>
      <c r="F26" s="10">
        <v>5</v>
      </c>
      <c r="G26" s="18">
        <f>VLOOKUP(C26,[1]türkçe!$C$4:$I$108,6,0)</f>
        <v>9180</v>
      </c>
      <c r="H26" s="18">
        <f>VLOOKUP(C26,[1]türkçe!$C$4:$I$108,7,0)</f>
        <v>6426</v>
      </c>
    </row>
    <row r="27" spans="2:8" ht="21.95" customHeight="1" x14ac:dyDescent="0.25">
      <c r="B27" s="10" t="s">
        <v>192</v>
      </c>
      <c r="C27" s="10" t="s">
        <v>45</v>
      </c>
      <c r="D27" s="10">
        <v>3</v>
      </c>
      <c r="E27" s="10">
        <v>2</v>
      </c>
      <c r="F27" s="10">
        <v>3</v>
      </c>
      <c r="G27" s="18">
        <f>VLOOKUP(C27,[1]türkçe!$C$4:$I$108,6,0)</f>
        <v>5508</v>
      </c>
      <c r="H27" s="18">
        <f>VLOOKUP(C27,[1]türkçe!$C$4:$I$108,7,0)</f>
        <v>3855.6</v>
      </c>
    </row>
    <row r="28" spans="2:8" ht="21.95" customHeight="1" x14ac:dyDescent="0.25">
      <c r="B28" s="10" t="s">
        <v>192</v>
      </c>
      <c r="C28" s="10" t="s">
        <v>46</v>
      </c>
      <c r="D28" s="10">
        <v>3</v>
      </c>
      <c r="E28" s="10">
        <v>3</v>
      </c>
      <c r="F28" s="10">
        <v>3</v>
      </c>
      <c r="G28" s="18">
        <f>VLOOKUP(C28,[1]türkçe!$C$4:$I$108,6,0)</f>
        <v>5508</v>
      </c>
      <c r="H28" s="18">
        <f>VLOOKUP(C28,[1]türkçe!$C$4:$I$108,7,0)</f>
        <v>3855.6</v>
      </c>
    </row>
    <row r="29" spans="2:8" ht="21.95" customHeight="1" x14ac:dyDescent="0.25">
      <c r="B29" s="10" t="s">
        <v>193</v>
      </c>
      <c r="C29" s="10" t="s">
        <v>48</v>
      </c>
      <c r="D29" s="10">
        <v>3</v>
      </c>
      <c r="E29" s="10">
        <v>2</v>
      </c>
      <c r="F29" s="10">
        <v>3</v>
      </c>
      <c r="G29" s="18">
        <f>VLOOKUP(C29,[1]türkçe!$C$4:$I$108,6,0)</f>
        <v>5508</v>
      </c>
      <c r="H29" s="18">
        <f>VLOOKUP(C29,[1]türkçe!$C$4:$I$108,7,0)</f>
        <v>3855.6</v>
      </c>
    </row>
    <row r="30" spans="2:8" ht="21.95" customHeight="1" x14ac:dyDescent="0.25">
      <c r="B30" s="10" t="s">
        <v>193</v>
      </c>
      <c r="C30" s="10" t="s">
        <v>49</v>
      </c>
      <c r="D30" s="10">
        <v>3</v>
      </c>
      <c r="E30" s="10">
        <v>3</v>
      </c>
      <c r="F30" s="10">
        <v>4</v>
      </c>
      <c r="G30" s="18">
        <f>VLOOKUP(C30,[1]türkçe!$C$4:$I$108,6,0)</f>
        <v>7344</v>
      </c>
      <c r="H30" s="18">
        <f>VLOOKUP(C30,[1]türkçe!$C$4:$I$108,7,0)</f>
        <v>5140.7999999999993</v>
      </c>
    </row>
    <row r="31" spans="2:8" ht="21.95" customHeight="1" x14ac:dyDescent="0.25">
      <c r="B31" s="10" t="s">
        <v>194</v>
      </c>
      <c r="C31" s="10" t="s">
        <v>51</v>
      </c>
      <c r="D31" s="10">
        <v>4</v>
      </c>
      <c r="E31" s="10">
        <v>3</v>
      </c>
      <c r="F31" s="10">
        <v>5</v>
      </c>
      <c r="G31" s="18">
        <f>VLOOKUP(C31,[1]türkçe!$C$4:$I$108,6,0)</f>
        <v>9180</v>
      </c>
      <c r="H31" s="18">
        <f>VLOOKUP(C31,[1]türkçe!$C$4:$I$108,7,0)</f>
        <v>6426</v>
      </c>
    </row>
    <row r="32" spans="2:8" ht="21.95" customHeight="1" x14ac:dyDescent="0.25">
      <c r="B32" s="10" t="s">
        <v>194</v>
      </c>
      <c r="C32" s="10" t="s">
        <v>52</v>
      </c>
      <c r="D32" s="10">
        <v>4</v>
      </c>
      <c r="E32" s="10">
        <v>4</v>
      </c>
      <c r="F32" s="10">
        <v>5</v>
      </c>
      <c r="G32" s="18">
        <f>VLOOKUP(C32,[1]türkçe!$C$4:$I$108,6,0)</f>
        <v>9180</v>
      </c>
      <c r="H32" s="18">
        <f>VLOOKUP(C32,[1]türkçe!$C$4:$I$108,7,0)</f>
        <v>6426</v>
      </c>
    </row>
    <row r="33" spans="2:8" ht="21.95" customHeight="1" x14ac:dyDescent="0.25">
      <c r="B33" s="10" t="s">
        <v>195</v>
      </c>
      <c r="C33" s="10" t="s">
        <v>54</v>
      </c>
      <c r="D33" s="10">
        <v>4</v>
      </c>
      <c r="E33" s="10">
        <v>3</v>
      </c>
      <c r="F33" s="10">
        <v>5</v>
      </c>
      <c r="G33" s="18">
        <f>VLOOKUP(C33,[1]türkçe!$C$4:$I$108,6,0)</f>
        <v>9180</v>
      </c>
      <c r="H33" s="18">
        <f>VLOOKUP(C33,[1]türkçe!$C$4:$I$108,7,0)</f>
        <v>6426</v>
      </c>
    </row>
    <row r="34" spans="2:8" ht="21.95" customHeight="1" x14ac:dyDescent="0.25">
      <c r="B34" s="10" t="s">
        <v>195</v>
      </c>
      <c r="C34" s="10" t="s">
        <v>55</v>
      </c>
      <c r="D34" s="10">
        <v>4</v>
      </c>
      <c r="E34" s="10">
        <v>4</v>
      </c>
      <c r="F34" s="10">
        <v>5</v>
      </c>
      <c r="G34" s="18">
        <f>VLOOKUP(C34,[1]türkçe!$C$4:$I$108,6,0)</f>
        <v>9180</v>
      </c>
      <c r="H34" s="18">
        <f>VLOOKUP(C34,[1]türkçe!$C$4:$I$108,7,0)</f>
        <v>6426</v>
      </c>
    </row>
    <row r="35" spans="2:8" ht="21.95" customHeight="1" x14ac:dyDescent="0.25">
      <c r="B35" s="10" t="s">
        <v>196</v>
      </c>
      <c r="C35" s="10" t="s">
        <v>57</v>
      </c>
      <c r="D35" s="10">
        <v>4</v>
      </c>
      <c r="E35" s="10">
        <v>3</v>
      </c>
      <c r="F35" s="10">
        <v>3</v>
      </c>
      <c r="G35" s="18">
        <f>VLOOKUP(C35,[1]türkçe!$C$4:$I$108,6,0)</f>
        <v>5508</v>
      </c>
      <c r="H35" s="18">
        <f>VLOOKUP(C35,[1]türkçe!$C$4:$I$108,7,0)</f>
        <v>3855.6</v>
      </c>
    </row>
    <row r="36" spans="2:8" ht="21.95" customHeight="1" x14ac:dyDescent="0.25">
      <c r="B36" s="10" t="s">
        <v>196</v>
      </c>
      <c r="C36" s="10" t="s">
        <v>58</v>
      </c>
      <c r="D36" s="10">
        <v>4</v>
      </c>
      <c r="E36" s="10">
        <v>4</v>
      </c>
      <c r="F36" s="10">
        <v>4</v>
      </c>
      <c r="G36" s="18">
        <f>VLOOKUP(C36,[1]türkçe!$C$4:$I$108,6,0)</f>
        <v>7344</v>
      </c>
      <c r="H36" s="18">
        <f>VLOOKUP(C36,[1]türkçe!$C$4:$I$108,7,0)</f>
        <v>5140.7999999999993</v>
      </c>
    </row>
    <row r="37" spans="2:8" ht="27" customHeight="1" x14ac:dyDescent="0.25">
      <c r="B37" s="35" t="s">
        <v>197</v>
      </c>
      <c r="C37" s="35"/>
      <c r="D37" s="35"/>
      <c r="E37" s="35"/>
      <c r="F37" s="35"/>
      <c r="G37" s="35"/>
      <c r="H37" s="35"/>
    </row>
    <row r="38" spans="2:8" ht="21.95" customHeight="1" x14ac:dyDescent="0.25">
      <c r="B38" s="8" t="s">
        <v>174</v>
      </c>
      <c r="C38" s="8" t="s">
        <v>175</v>
      </c>
      <c r="D38" s="8" t="s">
        <v>176</v>
      </c>
      <c r="E38" s="8" t="s">
        <v>177</v>
      </c>
      <c r="F38" s="8" t="s">
        <v>178</v>
      </c>
      <c r="G38" s="8" t="s">
        <v>179</v>
      </c>
      <c r="H38" s="8" t="s">
        <v>180</v>
      </c>
    </row>
    <row r="39" spans="2:8" ht="21.95" customHeight="1" x14ac:dyDescent="0.25">
      <c r="B39" s="8" t="s">
        <v>198</v>
      </c>
      <c r="C39" s="8" t="s">
        <v>61</v>
      </c>
      <c r="D39" s="8" t="s">
        <v>62</v>
      </c>
      <c r="E39" s="8">
        <v>0</v>
      </c>
      <c r="F39" s="8">
        <v>0</v>
      </c>
      <c r="G39" s="18">
        <f>VLOOKUP(C39,[1]türkçe!$C$4:$I$108,6,0)</f>
        <v>2000</v>
      </c>
      <c r="H39" s="18">
        <f>VLOOKUP(C39,[1]türkçe!$C$4:$I$108,7,0)</f>
        <v>1400</v>
      </c>
    </row>
    <row r="40" spans="2:8" ht="21.95" customHeight="1" x14ac:dyDescent="0.25">
      <c r="B40" s="8" t="s">
        <v>199</v>
      </c>
      <c r="C40" s="8" t="s">
        <v>64</v>
      </c>
      <c r="D40" s="8" t="s">
        <v>62</v>
      </c>
      <c r="E40" s="8">
        <v>0</v>
      </c>
      <c r="F40" s="8">
        <v>0</v>
      </c>
      <c r="G40" s="18">
        <f>VLOOKUP(C40,[1]türkçe!$C$4:$I$108,6,0)</f>
        <v>2000</v>
      </c>
      <c r="H40" s="18">
        <f>VLOOKUP(C40,[1]türkçe!$C$4:$I$108,7,0)</f>
        <v>1400</v>
      </c>
    </row>
    <row r="41" spans="2:8" ht="21.95" customHeight="1" x14ac:dyDescent="0.25">
      <c r="B41" s="8" t="s">
        <v>200</v>
      </c>
      <c r="C41" s="8" t="s">
        <v>66</v>
      </c>
      <c r="D41" s="8" t="s">
        <v>67</v>
      </c>
      <c r="E41" s="8">
        <v>0</v>
      </c>
      <c r="F41" s="8">
        <v>2</v>
      </c>
      <c r="G41" s="18">
        <f>VLOOKUP(C41,[1]türkçe!$C$4:$I$108,6,0)</f>
        <v>2000</v>
      </c>
      <c r="H41" s="18">
        <f>VLOOKUP(C41,[1]türkçe!$C$4:$I$108,7,0)</f>
        <v>1400</v>
      </c>
    </row>
    <row r="42" spans="2:8" ht="21.95" customHeight="1" x14ac:dyDescent="0.25">
      <c r="B42" s="8" t="s">
        <v>201</v>
      </c>
      <c r="C42" s="8" t="s">
        <v>69</v>
      </c>
      <c r="D42" s="8" t="s">
        <v>70</v>
      </c>
      <c r="E42" s="8">
        <v>0</v>
      </c>
      <c r="F42" s="8">
        <v>6</v>
      </c>
      <c r="G42" s="18">
        <f>VLOOKUP(C42,[1]türkçe!$C$4:$I$108,6,0)</f>
        <v>9072</v>
      </c>
      <c r="H42" s="18">
        <f>VLOOKUP(C42,[1]türkçe!$C$4:$I$108,7,0)</f>
        <v>6350.4</v>
      </c>
    </row>
    <row r="43" spans="2:8" ht="21.95" customHeight="1" x14ac:dyDescent="0.25">
      <c r="B43" s="15" t="s">
        <v>202</v>
      </c>
      <c r="C43" s="15" t="s">
        <v>72</v>
      </c>
      <c r="D43" s="15" t="s">
        <v>73</v>
      </c>
      <c r="E43" s="15">
        <v>2.5</v>
      </c>
      <c r="F43" s="15">
        <v>5</v>
      </c>
      <c r="G43" s="18">
        <f>VLOOKUP(C43,[1]türkçe!$C$4:$I$108,6,0)</f>
        <v>7560</v>
      </c>
      <c r="H43" s="18">
        <f>VLOOKUP(C43,[1]türkçe!$C$4:$I$108,7,0)</f>
        <v>5292</v>
      </c>
    </row>
    <row r="44" spans="2:8" ht="21.95" customHeight="1" x14ac:dyDescent="0.25">
      <c r="B44" s="15" t="s">
        <v>203</v>
      </c>
      <c r="C44" s="15" t="s">
        <v>75</v>
      </c>
      <c r="D44" s="15" t="s">
        <v>76</v>
      </c>
      <c r="E44" s="15">
        <v>2.5</v>
      </c>
      <c r="F44" s="15">
        <v>5</v>
      </c>
      <c r="G44" s="18">
        <f>VLOOKUP(C44,[1]türkçe!$C$4:$I$108,6,0)</f>
        <v>7560</v>
      </c>
      <c r="H44" s="18">
        <f>VLOOKUP(C44,[1]türkçe!$C$4:$I$108,7,0)</f>
        <v>5292</v>
      </c>
    </row>
    <row r="45" spans="2:8" ht="21.95" customHeight="1" x14ac:dyDescent="0.25">
      <c r="B45" s="15" t="s">
        <v>202</v>
      </c>
      <c r="C45" s="15" t="s">
        <v>77</v>
      </c>
      <c r="D45" s="15" t="s">
        <v>78</v>
      </c>
      <c r="E45" s="15">
        <v>4</v>
      </c>
      <c r="F45" s="15">
        <v>6</v>
      </c>
      <c r="G45" s="18">
        <f>VLOOKUP(C45,[1]türkçe!$C$4:$I$108,6,0)</f>
        <v>9072</v>
      </c>
      <c r="H45" s="18">
        <f>VLOOKUP(C45,[1]türkçe!$C$4:$I$108,7,0)</f>
        <v>6350.4</v>
      </c>
    </row>
    <row r="46" spans="2:8" ht="21.95" customHeight="1" x14ac:dyDescent="0.25">
      <c r="B46" s="15" t="s">
        <v>203</v>
      </c>
      <c r="C46" s="15" t="s">
        <v>79</v>
      </c>
      <c r="D46" s="15" t="s">
        <v>78</v>
      </c>
      <c r="E46" s="15">
        <v>3</v>
      </c>
      <c r="F46" s="15">
        <v>5</v>
      </c>
      <c r="G46" s="18">
        <f>VLOOKUP(C46,[1]türkçe!$C$4:$I$108,6,0)</f>
        <v>7560</v>
      </c>
      <c r="H46" s="18">
        <f>VLOOKUP(C46,[1]türkçe!$C$4:$I$108,7,0)</f>
        <v>5292</v>
      </c>
    </row>
    <row r="47" spans="2:8" ht="21.95" customHeight="1" x14ac:dyDescent="0.25">
      <c r="B47" s="8" t="s">
        <v>198</v>
      </c>
      <c r="C47" s="15" t="s">
        <v>80</v>
      </c>
      <c r="D47" s="8" t="s">
        <v>62</v>
      </c>
      <c r="E47" s="8">
        <v>0</v>
      </c>
      <c r="F47" s="8">
        <v>0</v>
      </c>
      <c r="G47" s="18">
        <f>VLOOKUP(C47,[1]türkçe!$C$4:$I$108,6,0)</f>
        <v>2000</v>
      </c>
      <c r="H47" s="18">
        <f>VLOOKUP(C47,[1]türkçe!$C$4:$I$108,7,0)</f>
        <v>1400</v>
      </c>
    </row>
    <row r="48" spans="2:8" ht="21.95" customHeight="1" x14ac:dyDescent="0.25">
      <c r="B48" s="8" t="s">
        <v>199</v>
      </c>
      <c r="C48" s="8" t="s">
        <v>81</v>
      </c>
      <c r="D48" s="8" t="s">
        <v>62</v>
      </c>
      <c r="E48" s="8">
        <v>0</v>
      </c>
      <c r="F48" s="8">
        <v>0</v>
      </c>
      <c r="G48" s="18">
        <f>VLOOKUP(C48,[1]türkçe!$C$4:$I$108,6,0)</f>
        <v>2000</v>
      </c>
      <c r="H48" s="18">
        <f>VLOOKUP(C48,[1]türkçe!$C$4:$I$108,7,0)</f>
        <v>1400</v>
      </c>
    </row>
    <row r="49" spans="2:8" ht="21.95" customHeight="1" x14ac:dyDescent="0.25">
      <c r="B49" s="15" t="s">
        <v>204</v>
      </c>
      <c r="C49" s="15" t="s">
        <v>83</v>
      </c>
      <c r="D49" s="15" t="s">
        <v>78</v>
      </c>
      <c r="E49" s="15">
        <v>3</v>
      </c>
      <c r="F49" s="15">
        <v>6</v>
      </c>
      <c r="G49" s="18">
        <f>VLOOKUP(C49,[1]türkçe!$C$4:$I$108,6,0)</f>
        <v>9072</v>
      </c>
      <c r="H49" s="18">
        <f>VLOOKUP(C49,[1]türkçe!$C$4:$I$108,7,0)</f>
        <v>6350.4</v>
      </c>
    </row>
    <row r="50" spans="2:8" ht="21.95" customHeight="1" x14ac:dyDescent="0.25">
      <c r="B50" s="15" t="s">
        <v>199</v>
      </c>
      <c r="C50" s="15" t="s">
        <v>84</v>
      </c>
      <c r="D50" s="15" t="s">
        <v>62</v>
      </c>
      <c r="E50" s="15">
        <v>0</v>
      </c>
      <c r="F50" s="15">
        <v>0</v>
      </c>
      <c r="G50" s="18">
        <f>VLOOKUP(C50,[1]türkçe!$C$4:$I$108,6,0)</f>
        <v>2000</v>
      </c>
      <c r="H50" s="18">
        <f>VLOOKUP(C50,[1]türkçe!$C$4:$I$108,7,0)</f>
        <v>1400</v>
      </c>
    </row>
    <row r="51" spans="2:8" ht="21.95" customHeight="1" x14ac:dyDescent="0.25">
      <c r="B51" s="15" t="s">
        <v>200</v>
      </c>
      <c r="C51" s="15" t="s">
        <v>85</v>
      </c>
      <c r="D51" s="15" t="s">
        <v>76</v>
      </c>
      <c r="E51" s="15">
        <v>2</v>
      </c>
      <c r="F51" s="15">
        <v>2</v>
      </c>
      <c r="G51" s="18">
        <f>VLOOKUP(C51,[1]türkçe!$C$4:$I$108,6,0)</f>
        <v>2000</v>
      </c>
      <c r="H51" s="18">
        <f>VLOOKUP(C51,[1]türkçe!$C$4:$I$108,7,0)</f>
        <v>1400</v>
      </c>
    </row>
    <row r="52" spans="2:8" ht="21.95" customHeight="1" x14ac:dyDescent="0.25">
      <c r="B52" s="15" t="s">
        <v>205</v>
      </c>
      <c r="C52" s="15" t="s">
        <v>86</v>
      </c>
      <c r="D52" s="15" t="s">
        <v>87</v>
      </c>
      <c r="E52" s="15">
        <v>3</v>
      </c>
      <c r="F52" s="15">
        <v>6</v>
      </c>
      <c r="G52" s="18">
        <f>VLOOKUP(C52,[1]türkçe!$C$4:$I$108,6,0)</f>
        <v>9072</v>
      </c>
      <c r="H52" s="18">
        <f>VLOOKUP(C52,[1]türkçe!$C$4:$I$108,7,0)</f>
        <v>6350.4</v>
      </c>
    </row>
    <row r="53" spans="2:8" ht="21.95" customHeight="1" x14ac:dyDescent="0.25">
      <c r="B53" s="8" t="s">
        <v>198</v>
      </c>
      <c r="C53" s="8" t="s">
        <v>88</v>
      </c>
      <c r="D53" s="8" t="s">
        <v>62</v>
      </c>
      <c r="E53" s="8">
        <v>0</v>
      </c>
      <c r="F53" s="8">
        <v>0</v>
      </c>
      <c r="G53" s="18">
        <f>VLOOKUP(C53,[1]türkçe!$C$4:$I$108,6,0)</f>
        <v>2000</v>
      </c>
      <c r="H53" s="18">
        <f>VLOOKUP(C53,[1]türkçe!$C$4:$I$108,7,0)</f>
        <v>1400</v>
      </c>
    </row>
    <row r="54" spans="2:8" ht="21.95" customHeight="1" x14ac:dyDescent="0.25">
      <c r="B54" s="8" t="s">
        <v>199</v>
      </c>
      <c r="C54" s="8" t="s">
        <v>89</v>
      </c>
      <c r="D54" s="8" t="s">
        <v>62</v>
      </c>
      <c r="E54" s="8">
        <v>0</v>
      </c>
      <c r="F54" s="8">
        <v>0</v>
      </c>
      <c r="G54" s="18">
        <f>VLOOKUP(C54,[1]türkçe!$C$4:$I$108,6,0)</f>
        <v>2000</v>
      </c>
      <c r="H54" s="18">
        <f>VLOOKUP(C54,[1]türkçe!$C$4:$I$108,7,0)</f>
        <v>1400</v>
      </c>
    </row>
    <row r="55" spans="2:8" ht="21.95" customHeight="1" x14ac:dyDescent="0.25">
      <c r="B55" s="15" t="s">
        <v>200</v>
      </c>
      <c r="C55" s="15" t="s">
        <v>90</v>
      </c>
      <c r="D55" s="15" t="s">
        <v>67</v>
      </c>
      <c r="E55" s="15">
        <v>0</v>
      </c>
      <c r="F55" s="15">
        <v>2</v>
      </c>
      <c r="G55" s="18">
        <f>VLOOKUP(C55,[1]türkçe!$C$4:$I$108,6,0)</f>
        <v>2000</v>
      </c>
      <c r="H55" s="18">
        <f>VLOOKUP(C55,[1]türkçe!$C$4:$I$108,7,0)</f>
        <v>1400</v>
      </c>
    </row>
    <row r="56" spans="2:8" ht="21.95" customHeight="1" x14ac:dyDescent="0.25">
      <c r="B56" s="15" t="s">
        <v>201</v>
      </c>
      <c r="C56" s="15" t="s">
        <v>91</v>
      </c>
      <c r="D56" s="15" t="s">
        <v>78</v>
      </c>
      <c r="E56" s="15">
        <v>0</v>
      </c>
      <c r="F56" s="15">
        <v>6</v>
      </c>
      <c r="G56" s="18">
        <f>VLOOKUP(C56,[1]türkçe!$C$4:$I$108,6,0)</f>
        <v>9072</v>
      </c>
      <c r="H56" s="18">
        <f>VLOOKUP(C56,[1]türkçe!$C$4:$I$108,7,0)</f>
        <v>6350.4</v>
      </c>
    </row>
    <row r="57" spans="2:8" ht="21.95" customHeight="1" x14ac:dyDescent="0.25">
      <c r="B57" s="8" t="s">
        <v>206</v>
      </c>
      <c r="C57" s="8" t="s">
        <v>93</v>
      </c>
      <c r="D57" s="8" t="s">
        <v>78</v>
      </c>
      <c r="E57" s="8">
        <v>3</v>
      </c>
      <c r="F57" s="8">
        <v>5</v>
      </c>
      <c r="G57" s="18">
        <f>VLOOKUP(C57,[1]türkçe!$C$4:$I$108,6,0)</f>
        <v>7560</v>
      </c>
      <c r="H57" s="18">
        <f>VLOOKUP(C57,[1]türkçe!$C$4:$I$108,7,0)</f>
        <v>5292</v>
      </c>
    </row>
    <row r="58" spans="2:8" ht="21.95" customHeight="1" x14ac:dyDescent="0.25">
      <c r="B58" s="8" t="s">
        <v>206</v>
      </c>
      <c r="C58" s="8" t="s">
        <v>93</v>
      </c>
      <c r="D58" s="8" t="s">
        <v>78</v>
      </c>
      <c r="E58" s="8">
        <v>3</v>
      </c>
      <c r="F58" s="8">
        <v>6</v>
      </c>
      <c r="G58" s="18">
        <f>VLOOKUP(C58,[1]türkçe!$C$4:$I$108,6,0)</f>
        <v>7560</v>
      </c>
      <c r="H58" s="18">
        <f>VLOOKUP(C58,[1]türkçe!$C$4:$I$108,7,0)</f>
        <v>5292</v>
      </c>
    </row>
    <row r="59" spans="2:8" ht="21.95" customHeight="1" x14ac:dyDescent="0.25">
      <c r="B59" s="15" t="s">
        <v>207</v>
      </c>
      <c r="C59" s="15" t="s">
        <v>95</v>
      </c>
      <c r="D59" s="15" t="s">
        <v>70</v>
      </c>
      <c r="E59" s="15">
        <v>0</v>
      </c>
      <c r="F59" s="15">
        <v>6</v>
      </c>
      <c r="G59" s="18">
        <f>VLOOKUP(C59,[1]türkçe!$C$4:$I$108,6,0)</f>
        <v>9072</v>
      </c>
      <c r="H59" s="18">
        <f>VLOOKUP(C59,[1]türkçe!$C$4:$I$108,7,0)</f>
        <v>6350.4</v>
      </c>
    </row>
    <row r="60" spans="2:8" ht="21.95" customHeight="1" x14ac:dyDescent="0.25">
      <c r="B60" s="15" t="s">
        <v>198</v>
      </c>
      <c r="C60" s="15" t="s">
        <v>96</v>
      </c>
      <c r="D60" s="15" t="s">
        <v>62</v>
      </c>
      <c r="E60" s="15">
        <v>0</v>
      </c>
      <c r="F60" s="15">
        <v>0</v>
      </c>
      <c r="G60" s="18">
        <f>VLOOKUP(C60,[1]türkçe!$C$4:$I$108,6,0)</f>
        <v>2000</v>
      </c>
      <c r="H60" s="18">
        <f>VLOOKUP(C60,[1]türkçe!$C$4:$I$108,7,0)</f>
        <v>1400</v>
      </c>
    </row>
    <row r="61" spans="2:8" ht="21.95" customHeight="1" x14ac:dyDescent="0.25">
      <c r="B61" s="15" t="s">
        <v>199</v>
      </c>
      <c r="C61" s="15" t="s">
        <v>97</v>
      </c>
      <c r="D61" s="15" t="s">
        <v>62</v>
      </c>
      <c r="E61" s="15">
        <v>0</v>
      </c>
      <c r="F61" s="15">
        <v>0</v>
      </c>
      <c r="G61" s="18">
        <f>VLOOKUP(C61,[1]türkçe!$C$4:$I$108,6,0)</f>
        <v>2000</v>
      </c>
      <c r="H61" s="18">
        <f>VLOOKUP(C61,[1]türkçe!$C$4:$I$108,7,0)</f>
        <v>1400</v>
      </c>
    </row>
    <row r="62" spans="2:8" ht="21.95" customHeight="1" x14ac:dyDescent="0.25">
      <c r="B62" s="36" t="s">
        <v>208</v>
      </c>
      <c r="C62" s="36"/>
      <c r="D62" s="36"/>
      <c r="E62" s="36"/>
      <c r="F62" s="36"/>
      <c r="G62" s="36"/>
      <c r="H62" s="36"/>
    </row>
    <row r="63" spans="2:8" ht="21.95" customHeight="1" x14ac:dyDescent="0.25">
      <c r="B63" s="12" t="s">
        <v>209</v>
      </c>
      <c r="C63" s="15" t="s">
        <v>100</v>
      </c>
      <c r="D63" s="15">
        <v>8</v>
      </c>
      <c r="E63" s="15">
        <v>6</v>
      </c>
      <c r="F63" s="15">
        <v>10</v>
      </c>
      <c r="G63" s="18">
        <f>VLOOKUP(C63,[1]türkçe!$C$4:$I$108,6,0)</f>
        <v>15480</v>
      </c>
      <c r="H63" s="18">
        <f>VLOOKUP(C63,[1]türkçe!$C$4:$I$108,7,0)</f>
        <v>10836</v>
      </c>
    </row>
    <row r="64" spans="2:8" ht="21.95" customHeight="1" x14ac:dyDescent="0.25">
      <c r="B64" s="12" t="s">
        <v>210</v>
      </c>
      <c r="C64" s="15" t="s">
        <v>102</v>
      </c>
      <c r="D64" s="15">
        <v>8</v>
      </c>
      <c r="E64" s="15">
        <v>6</v>
      </c>
      <c r="F64" s="15">
        <v>10</v>
      </c>
      <c r="G64" s="18">
        <f>VLOOKUP(C64,[1]türkçe!$C$4:$I$108,6,0)</f>
        <v>15480</v>
      </c>
      <c r="H64" s="18">
        <f>VLOOKUP(C64,[1]türkçe!$C$4:$I$108,7,0)</f>
        <v>10836</v>
      </c>
    </row>
    <row r="65" spans="1:8" ht="21.95" customHeight="1" x14ac:dyDescent="0.25">
      <c r="B65" s="12" t="s">
        <v>211</v>
      </c>
      <c r="C65" s="15" t="s">
        <v>104</v>
      </c>
      <c r="D65" s="15">
        <v>8</v>
      </c>
      <c r="E65" s="15">
        <v>6</v>
      </c>
      <c r="F65" s="15">
        <v>10</v>
      </c>
      <c r="G65" s="18">
        <f>VLOOKUP(C65,[1]türkçe!$C$4:$I$108,6,0)</f>
        <v>15480</v>
      </c>
      <c r="H65" s="18">
        <f>VLOOKUP(C65,[1]türkçe!$C$4:$I$108,7,0)</f>
        <v>10836</v>
      </c>
    </row>
    <row r="66" spans="1:8" ht="21.95" customHeight="1" x14ac:dyDescent="0.25">
      <c r="B66" s="12" t="s">
        <v>212</v>
      </c>
      <c r="C66" s="15" t="s">
        <v>106</v>
      </c>
      <c r="D66" s="15">
        <v>8</v>
      </c>
      <c r="E66" s="15">
        <v>6</v>
      </c>
      <c r="F66" s="15">
        <v>10</v>
      </c>
      <c r="G66" s="18">
        <f>VLOOKUP(C66,[1]türkçe!$C$4:$I$108,6,0)</f>
        <v>15480</v>
      </c>
      <c r="H66" s="18">
        <f>VLOOKUP(C66,[1]türkçe!$C$4:$I$108,7,0)</f>
        <v>10836</v>
      </c>
    </row>
    <row r="67" spans="1:8" ht="21.95" customHeight="1" x14ac:dyDescent="0.25">
      <c r="B67" s="12" t="s">
        <v>213</v>
      </c>
      <c r="C67" s="15" t="s">
        <v>108</v>
      </c>
      <c r="D67" s="15">
        <v>8</v>
      </c>
      <c r="E67" s="15">
        <v>6</v>
      </c>
      <c r="F67" s="15">
        <v>10</v>
      </c>
      <c r="G67" s="18">
        <f>VLOOKUP(C67,[1]türkçe!$C$4:$I$108,6,0)</f>
        <v>15480</v>
      </c>
      <c r="H67" s="18">
        <f>VLOOKUP(C67,[1]türkçe!$C$4:$I$108,7,0)</f>
        <v>10836</v>
      </c>
    </row>
    <row r="68" spans="1:8" ht="21.95" customHeight="1" x14ac:dyDescent="0.25">
      <c r="B68" s="12" t="s">
        <v>214</v>
      </c>
      <c r="C68" s="15" t="s">
        <v>110</v>
      </c>
      <c r="D68" s="15">
        <v>8</v>
      </c>
      <c r="E68" s="15">
        <v>6</v>
      </c>
      <c r="F68" s="15">
        <v>10</v>
      </c>
      <c r="G68" s="18">
        <f>VLOOKUP(C68,[1]türkçe!$C$4:$I$108,6,0)</f>
        <v>15480</v>
      </c>
      <c r="H68" s="18">
        <f>VLOOKUP(C68,[1]türkçe!$C$4:$I$108,7,0)</f>
        <v>10836</v>
      </c>
    </row>
    <row r="69" spans="1:8" ht="21.95" customHeight="1" x14ac:dyDescent="0.25">
      <c r="B69" s="12" t="s">
        <v>215</v>
      </c>
      <c r="C69" s="15" t="s">
        <v>112</v>
      </c>
      <c r="D69" s="15">
        <v>4</v>
      </c>
      <c r="E69" s="15">
        <v>3</v>
      </c>
      <c r="F69" s="15">
        <v>5</v>
      </c>
      <c r="G69" s="18">
        <f>VLOOKUP(C69,[1]türkçe!$C$4:$I$108,6,0)</f>
        <v>7740</v>
      </c>
      <c r="H69" s="18">
        <f>VLOOKUP(C69,[1]türkçe!$C$4:$I$108,7,0)</f>
        <v>5418</v>
      </c>
    </row>
    <row r="70" spans="1:8" ht="21.95" customHeight="1" x14ac:dyDescent="0.25">
      <c r="B70" s="12" t="s">
        <v>216</v>
      </c>
      <c r="C70" s="15" t="s">
        <v>114</v>
      </c>
      <c r="D70" s="15">
        <v>8</v>
      </c>
      <c r="E70" s="15">
        <v>6</v>
      </c>
      <c r="F70" s="15">
        <v>12</v>
      </c>
      <c r="G70" s="18">
        <f>VLOOKUP(C70,[1]türkçe!$C$4:$I$108,6,0)</f>
        <v>18576</v>
      </c>
      <c r="H70" s="18">
        <f>VLOOKUP(C70,[1]türkçe!$C$4:$I$108,7,0)</f>
        <v>13003.199999999999</v>
      </c>
    </row>
    <row r="71" spans="1:8" ht="21.95" customHeight="1" x14ac:dyDescent="0.25">
      <c r="B71" s="35" t="s">
        <v>217</v>
      </c>
      <c r="C71" s="35"/>
      <c r="D71" s="35"/>
      <c r="E71" s="35"/>
      <c r="F71" s="35"/>
      <c r="G71" s="35"/>
      <c r="H71" s="35"/>
    </row>
    <row r="72" spans="1:8" ht="21.95" customHeight="1" x14ac:dyDescent="0.25">
      <c r="B72" s="8" t="s">
        <v>174</v>
      </c>
      <c r="C72" s="8" t="s">
        <v>175</v>
      </c>
      <c r="D72" s="8" t="s">
        <v>176</v>
      </c>
      <c r="E72" s="8" t="s">
        <v>177</v>
      </c>
      <c r="F72" s="8" t="s">
        <v>178</v>
      </c>
      <c r="G72" s="8" t="s">
        <v>179</v>
      </c>
      <c r="H72" s="8" t="s">
        <v>180</v>
      </c>
    </row>
    <row r="73" spans="1:8" ht="21.95" customHeight="1" x14ac:dyDescent="0.25">
      <c r="B73" s="8" t="s">
        <v>218</v>
      </c>
      <c r="C73" s="8" t="s">
        <v>117</v>
      </c>
      <c r="D73" s="8" t="s">
        <v>78</v>
      </c>
      <c r="E73" s="8">
        <v>3</v>
      </c>
      <c r="F73" s="8">
        <v>5</v>
      </c>
      <c r="G73" s="18">
        <f>VLOOKUP(C73,[1]türkçe!$C$4:$I$108,6,0)</f>
        <v>5760</v>
      </c>
      <c r="H73" s="18">
        <f>VLOOKUP(C73,[1]türkçe!$C$4:$I$108,7,0)</f>
        <v>4031.9999999999995</v>
      </c>
    </row>
    <row r="74" spans="1:8" ht="21.95" customHeight="1" x14ac:dyDescent="0.25">
      <c r="B74" s="8" t="s">
        <v>219</v>
      </c>
      <c r="C74" s="8" t="s">
        <v>119</v>
      </c>
      <c r="D74" s="8" t="s">
        <v>67</v>
      </c>
      <c r="E74" s="8">
        <v>0</v>
      </c>
      <c r="F74" s="8">
        <v>5</v>
      </c>
      <c r="G74" s="18">
        <f>VLOOKUP(C74,[1]türkçe!$C$4:$I$108,6,0)</f>
        <v>5760</v>
      </c>
      <c r="H74" s="18">
        <f>VLOOKUP(C74,[1]türkçe!$C$4:$I$108,7,0)</f>
        <v>4031.9999999999995</v>
      </c>
    </row>
    <row r="75" spans="1:8" ht="21.95" customHeight="1" x14ac:dyDescent="0.25">
      <c r="B75" s="8" t="s">
        <v>218</v>
      </c>
      <c r="C75" s="8" t="s">
        <v>121</v>
      </c>
      <c r="D75" s="8" t="s">
        <v>78</v>
      </c>
      <c r="E75" s="8">
        <v>3</v>
      </c>
      <c r="F75" s="8">
        <v>6</v>
      </c>
      <c r="G75" s="18">
        <f>VLOOKUP(C75,[1]türkçe!$C$4:$I$108,6,0)</f>
        <v>6912</v>
      </c>
      <c r="H75" s="18">
        <f>VLOOKUP(C75,[1]türkçe!$C$4:$I$108,7,0)</f>
        <v>4838.3999999999996</v>
      </c>
    </row>
    <row r="76" spans="1:8" ht="21.95" customHeight="1" x14ac:dyDescent="0.25">
      <c r="B76" s="8" t="s">
        <v>219</v>
      </c>
      <c r="C76" s="8" t="s">
        <v>122</v>
      </c>
      <c r="D76" s="8" t="s">
        <v>67</v>
      </c>
      <c r="E76" s="8">
        <v>0</v>
      </c>
      <c r="F76" s="8">
        <v>5</v>
      </c>
      <c r="G76" s="18">
        <f>VLOOKUP(C76,[1]türkçe!$C$4:$I$108,6,0)</f>
        <v>5760</v>
      </c>
      <c r="H76" s="18">
        <f>VLOOKUP(C76,[1]türkçe!$C$4:$I$108,7,0)</f>
        <v>4031.9999999999995</v>
      </c>
    </row>
    <row r="77" spans="1:8" ht="21.95" customHeight="1" x14ac:dyDescent="0.25">
      <c r="A77" s="14"/>
      <c r="B77" s="36" t="s">
        <v>98</v>
      </c>
      <c r="C77" s="36"/>
      <c r="D77" s="36"/>
      <c r="E77" s="36"/>
      <c r="F77" s="36"/>
      <c r="G77" s="36"/>
      <c r="H77" s="36"/>
    </row>
    <row r="78" spans="1:8" ht="21.95" customHeight="1" x14ac:dyDescent="0.25">
      <c r="B78" s="8" t="s">
        <v>3</v>
      </c>
      <c r="C78" s="8" t="s">
        <v>4</v>
      </c>
      <c r="D78" s="8" t="s">
        <v>5</v>
      </c>
      <c r="E78" s="8" t="s">
        <v>6</v>
      </c>
      <c r="F78" s="8" t="s">
        <v>7</v>
      </c>
      <c r="G78" s="8" t="s">
        <v>9</v>
      </c>
      <c r="H78" s="8" t="s">
        <v>10</v>
      </c>
    </row>
    <row r="79" spans="1:8" ht="21.95" customHeight="1" x14ac:dyDescent="0.25">
      <c r="B79" s="19" t="s">
        <v>220</v>
      </c>
      <c r="C79" s="19" t="s">
        <v>125</v>
      </c>
      <c r="D79" s="15">
        <v>0</v>
      </c>
      <c r="E79" s="15">
        <v>0</v>
      </c>
      <c r="F79" s="19">
        <v>7</v>
      </c>
      <c r="G79" s="18">
        <f>VLOOKUP(C79,[1]türkçe!$C$4:$I$108,6,0)</f>
        <v>8064</v>
      </c>
      <c r="H79" s="18">
        <f>VLOOKUP(C79,[1]türkçe!$C$4:$I$108,7,0)</f>
        <v>5644.7999999999993</v>
      </c>
    </row>
    <row r="80" spans="1:8" s="3" customFormat="1" ht="21.95" customHeight="1" x14ac:dyDescent="0.25">
      <c r="B80" s="19" t="s">
        <v>220</v>
      </c>
      <c r="C80" s="19" t="s">
        <v>126</v>
      </c>
      <c r="D80" s="15">
        <v>0</v>
      </c>
      <c r="E80" s="15">
        <v>0</v>
      </c>
      <c r="F80" s="19">
        <v>7</v>
      </c>
      <c r="G80" s="18">
        <f>VLOOKUP(C80,[1]türkçe!$C$4:$I$108,6,0)</f>
        <v>8064</v>
      </c>
      <c r="H80" s="18">
        <f>VLOOKUP(C80,[1]türkçe!$C$4:$I$108,7,0)</f>
        <v>5644.7999999999993</v>
      </c>
    </row>
    <row r="81" spans="2:8" ht="15.75" x14ac:dyDescent="0.25">
      <c r="B81" s="19" t="s">
        <v>220</v>
      </c>
      <c r="C81" s="19" t="s">
        <v>127</v>
      </c>
      <c r="D81" s="15">
        <v>0</v>
      </c>
      <c r="E81" s="15">
        <v>0</v>
      </c>
      <c r="F81" s="19">
        <v>9</v>
      </c>
      <c r="G81" s="18">
        <f>VLOOKUP(C81,[1]türkçe!$C$4:$I$108,6,0)</f>
        <v>10368</v>
      </c>
      <c r="H81" s="18">
        <f>VLOOKUP(C81,[1]türkçe!$C$4:$I$108,7,0)</f>
        <v>7257.5999999999995</v>
      </c>
    </row>
    <row r="82" spans="2:8" ht="15.75" x14ac:dyDescent="0.25">
      <c r="B82" s="19" t="s">
        <v>220</v>
      </c>
      <c r="C82" s="19" t="s">
        <v>128</v>
      </c>
      <c r="D82" s="15">
        <v>0</v>
      </c>
      <c r="E82" s="15">
        <v>0</v>
      </c>
      <c r="F82" s="19">
        <v>7</v>
      </c>
      <c r="G82" s="18">
        <f>VLOOKUP(C82,[1]türkçe!$C$4:$I$108,6,0)</f>
        <v>8064</v>
      </c>
      <c r="H82" s="18">
        <f>VLOOKUP(C82,[1]türkçe!$C$4:$I$108,7,0)</f>
        <v>5644.7999999999993</v>
      </c>
    </row>
    <row r="83" spans="2:8" ht="15.75" x14ac:dyDescent="0.25">
      <c r="B83" s="19" t="s">
        <v>220</v>
      </c>
      <c r="C83" s="19" t="s">
        <v>129</v>
      </c>
      <c r="D83" s="15">
        <v>0</v>
      </c>
      <c r="E83" s="15">
        <v>0</v>
      </c>
      <c r="F83" s="19">
        <v>9</v>
      </c>
      <c r="G83" s="18">
        <f>VLOOKUP(C83,[1]türkçe!$C$4:$I$108,6,0)</f>
        <v>10368</v>
      </c>
      <c r="H83" s="18">
        <f>VLOOKUP(C83,[1]türkçe!$C$4:$I$108,7,0)</f>
        <v>7257.5999999999995</v>
      </c>
    </row>
    <row r="84" spans="2:8" ht="15.75" x14ac:dyDescent="0.25">
      <c r="B84" s="19" t="s">
        <v>220</v>
      </c>
      <c r="C84" s="19" t="s">
        <v>130</v>
      </c>
      <c r="D84" s="15">
        <v>0</v>
      </c>
      <c r="E84" s="15">
        <v>0</v>
      </c>
      <c r="F84" s="19">
        <v>7</v>
      </c>
      <c r="G84" s="18">
        <f>VLOOKUP(C84,[1]türkçe!$C$4:$I$108,6,0)</f>
        <v>8064</v>
      </c>
      <c r="H84" s="18">
        <f>VLOOKUP(C84,[1]türkçe!$C$4:$I$108,7,0)</f>
        <v>5644.7999999999993</v>
      </c>
    </row>
    <row r="85" spans="2:8" ht="15.75" x14ac:dyDescent="0.25">
      <c r="B85" s="19" t="s">
        <v>220</v>
      </c>
      <c r="C85" s="19" t="s">
        <v>131</v>
      </c>
      <c r="D85" s="15">
        <v>0</v>
      </c>
      <c r="E85" s="15">
        <v>0</v>
      </c>
      <c r="F85" s="19">
        <v>9</v>
      </c>
      <c r="G85" s="18">
        <f>VLOOKUP(C85,[1]türkçe!$C$4:$I$108,6,0)</f>
        <v>10368</v>
      </c>
      <c r="H85" s="18">
        <f>VLOOKUP(C85,[1]türkçe!$C$4:$I$108,7,0)</f>
        <v>7257.5999999999995</v>
      </c>
    </row>
    <row r="86" spans="2:8" ht="15.75" x14ac:dyDescent="0.25">
      <c r="B86" s="19" t="s">
        <v>220</v>
      </c>
      <c r="C86" s="19" t="s">
        <v>132</v>
      </c>
      <c r="D86" s="15">
        <v>0</v>
      </c>
      <c r="E86" s="15">
        <v>0</v>
      </c>
      <c r="F86" s="19">
        <v>7</v>
      </c>
      <c r="G86" s="18">
        <f>VLOOKUP(C86,[1]türkçe!$C$4:$I$108,6,0)</f>
        <v>8064</v>
      </c>
      <c r="H86" s="18">
        <f>VLOOKUP(C86,[1]türkçe!$C$4:$I$108,7,0)</f>
        <v>5644.7999999999993</v>
      </c>
    </row>
    <row r="87" spans="2:8" ht="15.75" x14ac:dyDescent="0.25">
      <c r="B87" s="19" t="s">
        <v>220</v>
      </c>
      <c r="C87" s="19" t="s">
        <v>133</v>
      </c>
      <c r="D87" s="15">
        <v>0</v>
      </c>
      <c r="E87" s="15">
        <v>0</v>
      </c>
      <c r="F87" s="19">
        <v>7</v>
      </c>
      <c r="G87" s="18">
        <f>VLOOKUP(C87,[1]türkçe!$C$4:$I$108,6,0)</f>
        <v>8064</v>
      </c>
      <c r="H87" s="18">
        <f>VLOOKUP(C87,[1]türkçe!$C$4:$I$108,7,0)</f>
        <v>5644.7999999999993</v>
      </c>
    </row>
    <row r="88" spans="2:8" ht="15.75" x14ac:dyDescent="0.25">
      <c r="B88" s="19" t="s">
        <v>220</v>
      </c>
      <c r="C88" s="19" t="s">
        <v>134</v>
      </c>
      <c r="D88" s="15">
        <v>0</v>
      </c>
      <c r="E88" s="15">
        <v>0</v>
      </c>
      <c r="F88" s="19">
        <v>7</v>
      </c>
      <c r="G88" s="18">
        <f>VLOOKUP(C88,[1]türkçe!$C$4:$I$108,6,0)</f>
        <v>8064</v>
      </c>
      <c r="H88" s="18">
        <f>VLOOKUP(C88,[1]türkçe!$C$4:$I$108,7,0)</f>
        <v>5644.7999999999993</v>
      </c>
    </row>
    <row r="89" spans="2:8" ht="15.75" x14ac:dyDescent="0.25">
      <c r="B89" s="19" t="s">
        <v>220</v>
      </c>
      <c r="C89" s="19" t="s">
        <v>135</v>
      </c>
      <c r="D89" s="15">
        <v>0</v>
      </c>
      <c r="E89" s="15">
        <v>0</v>
      </c>
      <c r="F89" s="19">
        <v>7</v>
      </c>
      <c r="G89" s="18">
        <f>VLOOKUP(C89,[1]türkçe!$C$4:$I$108,6,0)</f>
        <v>8064</v>
      </c>
      <c r="H89" s="18">
        <f>VLOOKUP(C89,[1]türkçe!$C$4:$I$108,7,0)</f>
        <v>5644.7999999999993</v>
      </c>
    </row>
    <row r="90" spans="2:8" ht="15.75" x14ac:dyDescent="0.25">
      <c r="B90" s="19" t="s">
        <v>220</v>
      </c>
      <c r="C90" s="19" t="s">
        <v>136</v>
      </c>
      <c r="D90" s="15">
        <v>0</v>
      </c>
      <c r="E90" s="15">
        <v>0</v>
      </c>
      <c r="F90" s="19">
        <v>7</v>
      </c>
      <c r="G90" s="18">
        <f>VLOOKUP(C90,[1]türkçe!$C$4:$I$108,6,0)</f>
        <v>8064</v>
      </c>
      <c r="H90" s="18">
        <f>VLOOKUP(C90,[1]türkçe!$C$4:$I$108,7,0)</f>
        <v>5644.7999999999993</v>
      </c>
    </row>
    <row r="91" spans="2:8" s="21" customFormat="1" ht="21.95" customHeight="1" x14ac:dyDescent="0.25">
      <c r="B91" s="5" t="s">
        <v>221</v>
      </c>
      <c r="C91" s="5"/>
      <c r="D91" s="5"/>
      <c r="E91" s="5"/>
      <c r="F91" s="5"/>
      <c r="G91" s="5"/>
      <c r="H91" s="5"/>
    </row>
    <row r="92" spans="2:8" s="21" customFormat="1" ht="21.95" customHeight="1" x14ac:dyDescent="0.25">
      <c r="B92" s="8" t="s">
        <v>174</v>
      </c>
      <c r="C92" s="8" t="s">
        <v>175</v>
      </c>
      <c r="D92" s="8" t="s">
        <v>176</v>
      </c>
      <c r="E92" s="8" t="s">
        <v>177</v>
      </c>
      <c r="F92" s="8" t="s">
        <v>178</v>
      </c>
      <c r="G92" s="8" t="s">
        <v>179</v>
      </c>
      <c r="H92" s="8" t="s">
        <v>180</v>
      </c>
    </row>
    <row r="93" spans="2:8" s="30" customFormat="1" ht="108" customHeight="1" x14ac:dyDescent="0.25">
      <c r="B93" s="23" t="s">
        <v>222</v>
      </c>
      <c r="C93" s="23" t="s">
        <v>141</v>
      </c>
      <c r="D93" s="24"/>
      <c r="E93" s="25"/>
      <c r="F93" s="26"/>
      <c r="G93" s="18">
        <f>VLOOKUP(C93,[1]türkçe!$C$4:$I$108,6,0)</f>
        <v>6480</v>
      </c>
      <c r="H93" s="18">
        <f>VLOOKUP(C93,[1]türkçe!$C$4:$I$108,7,0)</f>
        <v>4536</v>
      </c>
    </row>
    <row r="94" spans="2:8" s="21" customFormat="1" ht="15.75" x14ac:dyDescent="0.25">
      <c r="B94" s="23" t="s">
        <v>223</v>
      </c>
      <c r="C94" s="37" t="s">
        <v>142</v>
      </c>
      <c r="D94" s="38" t="s">
        <v>142</v>
      </c>
      <c r="E94" s="39"/>
      <c r="F94" s="40"/>
      <c r="G94" s="41">
        <f>VLOOKUP(C94,[1]türkçe!$C$4:$I$108,6,0)</f>
        <v>300</v>
      </c>
      <c r="H94" s="41">
        <f>VLOOKUP(C94,[1]türkçe!$C$4:$I$108,7,0)</f>
        <v>210</v>
      </c>
    </row>
    <row r="95" spans="2:8" ht="15.75" x14ac:dyDescent="0.25">
      <c r="B95" s="5" t="s">
        <v>224</v>
      </c>
      <c r="C95" s="5"/>
      <c r="D95" s="5"/>
      <c r="E95" s="5"/>
      <c r="F95" s="5"/>
      <c r="G95" s="5"/>
      <c r="H95" s="5"/>
    </row>
    <row r="96" spans="2:8" ht="31.5" x14ac:dyDescent="0.25">
      <c r="B96" s="8" t="s">
        <v>174</v>
      </c>
      <c r="C96" s="8" t="s">
        <v>175</v>
      </c>
      <c r="D96" s="8" t="s">
        <v>176</v>
      </c>
      <c r="E96" s="8" t="s">
        <v>177</v>
      </c>
      <c r="F96" s="8" t="s">
        <v>178</v>
      </c>
      <c r="G96" s="8" t="s">
        <v>179</v>
      </c>
      <c r="H96" s="8" t="s">
        <v>180</v>
      </c>
    </row>
    <row r="97" spans="2:8" ht="15.75" x14ac:dyDescent="0.25">
      <c r="B97" s="17" t="s">
        <v>225</v>
      </c>
      <c r="C97" s="17" t="s">
        <v>146</v>
      </c>
      <c r="D97" s="17" t="s">
        <v>147</v>
      </c>
      <c r="E97" s="17">
        <v>6</v>
      </c>
      <c r="F97" s="17">
        <v>4</v>
      </c>
      <c r="G97" s="18">
        <f>VLOOKUP(C97,[1]türkçe!$C$4:$I$108,6,0)</f>
        <v>6048</v>
      </c>
      <c r="H97" s="18">
        <f>VLOOKUP(C97,[1]türkçe!$C$4:$I$108,7,0)</f>
        <v>4233.5999999999995</v>
      </c>
    </row>
    <row r="98" spans="2:8" ht="31.5" x14ac:dyDescent="0.25">
      <c r="B98" s="17" t="s">
        <v>226</v>
      </c>
      <c r="C98" s="17" t="s">
        <v>149</v>
      </c>
      <c r="D98" s="17" t="s">
        <v>78</v>
      </c>
      <c r="E98" s="17">
        <v>3</v>
      </c>
      <c r="F98" s="17">
        <v>6</v>
      </c>
      <c r="G98" s="18">
        <f>VLOOKUP(C98,[1]türkçe!$C$4:$I$108,6,0)</f>
        <v>9072</v>
      </c>
      <c r="H98" s="18">
        <f>VLOOKUP(C98,[1]türkçe!$C$4:$I$108,7,0)</f>
        <v>6350.4</v>
      </c>
    </row>
    <row r="99" spans="2:8" ht="15.75" x14ac:dyDescent="0.25">
      <c r="B99" s="17" t="s">
        <v>227</v>
      </c>
      <c r="C99" s="17" t="s">
        <v>151</v>
      </c>
      <c r="D99" s="17" t="s">
        <v>152</v>
      </c>
      <c r="E99" s="17">
        <v>2</v>
      </c>
      <c r="F99" s="17">
        <v>3</v>
      </c>
      <c r="G99" s="18">
        <f>VLOOKUP(C99,[1]türkçe!$C$4:$I$108,6,0)</f>
        <v>4536</v>
      </c>
      <c r="H99" s="18">
        <f>VLOOKUP(C99,[1]türkçe!$C$4:$I$108,7,0)</f>
        <v>3175.2</v>
      </c>
    </row>
    <row r="100" spans="2:8" ht="15.75" x14ac:dyDescent="0.25">
      <c r="B100" s="17" t="s">
        <v>228</v>
      </c>
      <c r="C100" s="17" t="s">
        <v>154</v>
      </c>
      <c r="D100" s="17" t="s">
        <v>155</v>
      </c>
      <c r="E100" s="17">
        <v>10</v>
      </c>
      <c r="F100" s="17">
        <v>10</v>
      </c>
      <c r="G100" s="18">
        <f>VLOOKUP(C100,[1]türkçe!$C$4:$I$108,6,0)</f>
        <v>15120</v>
      </c>
      <c r="H100" s="18">
        <f>VLOOKUP(C100,[1]türkçe!$C$4:$I$108,7,0)</f>
        <v>10584</v>
      </c>
    </row>
    <row r="101" spans="2:8" ht="31.5" x14ac:dyDescent="0.25">
      <c r="B101" s="17" t="s">
        <v>229</v>
      </c>
      <c r="C101" s="17" t="s">
        <v>157</v>
      </c>
      <c r="D101" s="17" t="s">
        <v>158</v>
      </c>
      <c r="E101" s="17">
        <v>4</v>
      </c>
      <c r="F101" s="17">
        <v>4</v>
      </c>
      <c r="G101" s="18">
        <f>VLOOKUP(C101,[1]türkçe!$C$4:$I$108,6,0)</f>
        <v>6048</v>
      </c>
      <c r="H101" s="18">
        <f>VLOOKUP(C101,[1]türkçe!$C$4:$I$108,7,0)</f>
        <v>4233.5999999999995</v>
      </c>
    </row>
    <row r="102" spans="2:8" ht="15.75" x14ac:dyDescent="0.25">
      <c r="B102" s="17" t="s">
        <v>230</v>
      </c>
      <c r="C102" s="17" t="s">
        <v>160</v>
      </c>
      <c r="D102" s="17" t="s">
        <v>158</v>
      </c>
      <c r="E102" s="17">
        <v>4</v>
      </c>
      <c r="F102" s="17">
        <v>4</v>
      </c>
      <c r="G102" s="18">
        <f>VLOOKUP(C102,[1]türkçe!$C$4:$I$108,6,0)</f>
        <v>6048</v>
      </c>
      <c r="H102" s="18">
        <f>VLOOKUP(C102,[1]türkçe!$C$4:$I$108,7,0)</f>
        <v>4233.5999999999995</v>
      </c>
    </row>
    <row r="103" spans="2:8" ht="15.75" x14ac:dyDescent="0.25">
      <c r="B103" s="17" t="s">
        <v>231</v>
      </c>
      <c r="C103" s="17" t="s">
        <v>162</v>
      </c>
      <c r="D103" s="17" t="s">
        <v>158</v>
      </c>
      <c r="E103" s="17">
        <v>4</v>
      </c>
      <c r="F103" s="17">
        <v>4</v>
      </c>
      <c r="G103" s="18">
        <f>VLOOKUP(C103,[1]türkçe!$C$4:$I$108,6,0)</f>
        <v>6048</v>
      </c>
      <c r="H103" s="18">
        <f>VLOOKUP(C103,[1]türkçe!$C$4:$I$108,7,0)</f>
        <v>4233.5999999999995</v>
      </c>
    </row>
    <row r="104" spans="2:8" ht="31.5" x14ac:dyDescent="0.25">
      <c r="B104" s="17" t="s">
        <v>232</v>
      </c>
      <c r="C104" s="17" t="s">
        <v>164</v>
      </c>
      <c r="D104" s="17" t="s">
        <v>158</v>
      </c>
      <c r="E104" s="17">
        <v>4</v>
      </c>
      <c r="F104" s="17">
        <v>4</v>
      </c>
      <c r="G104" s="18">
        <f>VLOOKUP(C104,[1]türkçe!$C$4:$I$108,6,0)</f>
        <v>6048</v>
      </c>
      <c r="H104" s="18">
        <f>VLOOKUP(C104,[1]türkçe!$C$4:$I$108,7,0)</f>
        <v>4233.5999999999995</v>
      </c>
    </row>
    <row r="105" spans="2:8" ht="15.75" x14ac:dyDescent="0.25">
      <c r="B105" s="17" t="s">
        <v>233</v>
      </c>
      <c r="C105" s="17" t="s">
        <v>166</v>
      </c>
      <c r="D105" s="17" t="s">
        <v>167</v>
      </c>
      <c r="E105" s="17">
        <v>12</v>
      </c>
      <c r="F105" s="17">
        <v>16</v>
      </c>
      <c r="G105" s="18">
        <f>VLOOKUP(C105,[1]türkçe!$C$4:$I$108,6,0)</f>
        <v>24192</v>
      </c>
      <c r="H105" s="18">
        <f>VLOOKUP(C105,[1]türkçe!$C$4:$I$108,7,0)</f>
        <v>16934.399999999998</v>
      </c>
    </row>
    <row r="106" spans="2:8" ht="15.75" x14ac:dyDescent="0.25">
      <c r="B106" s="17" t="s">
        <v>234</v>
      </c>
      <c r="C106" s="17" t="s">
        <v>169</v>
      </c>
      <c r="D106" s="17" t="s">
        <v>170</v>
      </c>
      <c r="E106" s="17">
        <v>6</v>
      </c>
      <c r="F106" s="17">
        <v>10</v>
      </c>
      <c r="G106" s="18">
        <f>VLOOKUP(C106,[1]türkçe!$C$4:$I$108,6,0)</f>
        <v>15120</v>
      </c>
      <c r="H106" s="18">
        <f>VLOOKUP(C106,[1]türkçe!$C$4:$I$108,7,0)</f>
        <v>10584</v>
      </c>
    </row>
  </sheetData>
  <mergeCells count="6">
    <mergeCell ref="B1:H1"/>
    <mergeCell ref="B2:H2"/>
    <mergeCell ref="B91:H91"/>
    <mergeCell ref="D93:F93"/>
    <mergeCell ref="D94:F94"/>
    <mergeCell ref="B95:H95"/>
  </mergeCells>
  <pageMargins left="0.23622047244094491" right="0.23622047244094491" top="0.74803149606299213" bottom="0.74803149606299213" header="0.31496062992125984" footer="0.31496062992125984"/>
  <pageSetup paperSize="9" scale="7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1</vt:i4>
      </vt:variant>
    </vt:vector>
  </HeadingPairs>
  <TitlesOfParts>
    <vt:vector size="3" baseType="lpstr">
      <vt:lpstr>türkçe</vt:lpstr>
      <vt:lpstr>ingilizce</vt:lpstr>
      <vt:lpstr>türkçe!Yazdırma_Alanı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Cem Duman</dc:creator>
  <cp:lastModifiedBy>Cem Duman</cp:lastModifiedBy>
  <dcterms:created xsi:type="dcterms:W3CDTF">2023-07-05T08:20:28Z</dcterms:created>
  <dcterms:modified xsi:type="dcterms:W3CDTF">2023-07-05T08:44:37Z</dcterms:modified>
</cp:coreProperties>
</file>